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Янв-Май 25" sheetId="1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5" i="13" l="1"/>
  <c r="T17" i="13"/>
  <c r="T22" i="13" s="1"/>
  <c r="L17" i="13"/>
  <c r="AB20" i="13"/>
  <c r="AB17" i="13"/>
  <c r="L18" i="13"/>
  <c r="L22" i="13"/>
  <c r="F94" i="13"/>
  <c r="F87" i="13"/>
  <c r="H87" i="13" s="1"/>
  <c r="F84" i="13"/>
  <c r="F64" i="13"/>
  <c r="F53" i="13"/>
  <c r="H53" i="13" s="1"/>
  <c r="F49" i="13"/>
  <c r="F34" i="13"/>
  <c r="H34" i="13" s="1"/>
  <c r="F19" i="13"/>
  <c r="C94" i="13"/>
  <c r="G94" i="13" s="1"/>
  <c r="G106" i="13" s="1"/>
  <c r="C92" i="13"/>
  <c r="C89" i="13"/>
  <c r="C87" i="13"/>
  <c r="C84" i="13"/>
  <c r="G84" i="13" s="1"/>
  <c r="C64" i="13"/>
  <c r="C53" i="13"/>
  <c r="C49" i="13"/>
  <c r="C34" i="13"/>
  <c r="G34" i="13" s="1"/>
  <c r="C19" i="13"/>
  <c r="S22" i="13"/>
  <c r="R22" i="13"/>
  <c r="Q22" i="13"/>
  <c r="O22" i="13"/>
  <c r="N22" i="13"/>
  <c r="M22" i="13"/>
  <c r="H94" i="13"/>
  <c r="D92" i="13"/>
  <c r="D96" i="13" s="1"/>
  <c r="G87" i="13"/>
  <c r="H64" i="13"/>
  <c r="G64" i="13"/>
  <c r="H49" i="13"/>
  <c r="G49" i="13"/>
  <c r="O29" i="13"/>
  <c r="O32" i="13" s="1"/>
  <c r="N29" i="13"/>
  <c r="N32" i="13" s="1"/>
  <c r="M29" i="13"/>
  <c r="M32" i="13" s="1"/>
  <c r="AA27" i="13"/>
  <c r="O25" i="13"/>
  <c r="N25" i="13"/>
  <c r="M25" i="13"/>
  <c r="Y22" i="13"/>
  <c r="X22" i="13"/>
  <c r="V22" i="13"/>
  <c r="P22" i="13"/>
  <c r="H19" i="13"/>
  <c r="U18" i="13"/>
  <c r="L29" i="13"/>
  <c r="L32" i="13" s="1"/>
  <c r="AA23" i="13"/>
  <c r="AA25" i="13" s="1"/>
  <c r="U17" i="13"/>
  <c r="B10" i="13"/>
  <c r="L25" i="13" l="1"/>
  <c r="G108" i="13"/>
  <c r="G53" i="13"/>
  <c r="C96" i="13"/>
  <c r="W22" i="13"/>
  <c r="U22" i="13" s="1"/>
  <c r="AB21" i="13"/>
  <c r="G19" i="13"/>
  <c r="H84" i="13"/>
  <c r="H89" i="13" l="1"/>
  <c r="H92" i="13" s="1"/>
  <c r="E89" i="13"/>
  <c r="E92" i="13" s="1"/>
  <c r="E96" i="13" s="1"/>
  <c r="F92" i="13"/>
  <c r="F96" i="13" s="1"/>
  <c r="H96" i="13" l="1"/>
  <c r="G89" i="13"/>
  <c r="G92" i="13" l="1"/>
  <c r="G96" i="13"/>
</calcChain>
</file>

<file path=xl/sharedStrings.xml><?xml version="1.0" encoding="utf-8"?>
<sst xmlns="http://schemas.openxmlformats.org/spreadsheetml/2006/main" count="256" uniqueCount="166">
  <si>
    <t xml:space="preserve">                                    Отчет </t>
  </si>
  <si>
    <t xml:space="preserve">             Отчет </t>
  </si>
  <si>
    <t xml:space="preserve">                                                управляющей организации</t>
  </si>
  <si>
    <t xml:space="preserve">                                  ООО "Управляющая компания "Светлая Роща"</t>
  </si>
  <si>
    <t xml:space="preserve"> </t>
  </si>
  <si>
    <t xml:space="preserve">                     по многоквартирному дому, расположенному по адресу: Кубовая, 91/1</t>
  </si>
  <si>
    <t xml:space="preserve">          Отчет по затратам на  содержанию и текущий ремонт общего имущества  многоквартирного  дома</t>
  </si>
  <si>
    <t xml:space="preserve">Общая  площадь </t>
  </si>
  <si>
    <t>помещений, всего кв.м</t>
  </si>
  <si>
    <t xml:space="preserve">Текущее </t>
  </si>
  <si>
    <t>Частичный</t>
  </si>
  <si>
    <t>Паспорт</t>
  </si>
  <si>
    <t>Коммуналь.</t>
  </si>
  <si>
    <t>в том числе</t>
  </si>
  <si>
    <t>в том числе:</t>
  </si>
  <si>
    <t xml:space="preserve">                                                                      </t>
  </si>
  <si>
    <t>содержание,</t>
  </si>
  <si>
    <t>ремонт</t>
  </si>
  <si>
    <t>подвального</t>
  </si>
  <si>
    <t>услуги</t>
  </si>
  <si>
    <t>Гор.вода</t>
  </si>
  <si>
    <t>Хол.вода</t>
  </si>
  <si>
    <t>эл/энергия</t>
  </si>
  <si>
    <t>отопление</t>
  </si>
  <si>
    <t>жилых помещений</t>
  </si>
  <si>
    <t>кровли,</t>
  </si>
  <si>
    <t>помещения,</t>
  </si>
  <si>
    <t>Всего,</t>
  </si>
  <si>
    <t>нежилых помещений</t>
  </si>
  <si>
    <t>руб.</t>
  </si>
  <si>
    <t>руб</t>
  </si>
  <si>
    <t xml:space="preserve">                План</t>
  </si>
  <si>
    <t xml:space="preserve">     Фактические затраты</t>
  </si>
  <si>
    <t xml:space="preserve">   Отклонение от плана</t>
  </si>
  <si>
    <t>Перечень видов</t>
  </si>
  <si>
    <t>Условия выполнения работ и оказания услуг</t>
  </si>
  <si>
    <t xml:space="preserve">Сумма </t>
  </si>
  <si>
    <t xml:space="preserve">Тариф на </t>
  </si>
  <si>
    <t>работ и услуг</t>
  </si>
  <si>
    <t>затрат</t>
  </si>
  <si>
    <t xml:space="preserve"> 1м2 площади </t>
  </si>
  <si>
    <t xml:space="preserve"> 1 м2 площади </t>
  </si>
  <si>
    <t>помещений,</t>
  </si>
  <si>
    <t xml:space="preserve">1. Техническое </t>
  </si>
  <si>
    <t>Проведение технических осмотров, профилак-</t>
  </si>
  <si>
    <t>обслуживание</t>
  </si>
  <si>
    <t xml:space="preserve">тического мелкого и экстренного ремонта, </t>
  </si>
  <si>
    <t>несущих конструкций</t>
  </si>
  <si>
    <t xml:space="preserve">устранение незначительных неисправностей </t>
  </si>
  <si>
    <t>здания</t>
  </si>
  <si>
    <t>в конструктивных элементах здания,</t>
  </si>
  <si>
    <t>(перечень согласно ПП</t>
  </si>
  <si>
    <t>РФ №290 от 03.04.2013г,</t>
  </si>
  <si>
    <t>очистка кровли от мусора, грязи;</t>
  </si>
  <si>
    <t>Выполнено работ (оказано услуг)</t>
  </si>
  <si>
    <t>минимальная периодич.</t>
  </si>
  <si>
    <t>очистка подвальных  помещений от мусора,</t>
  </si>
  <si>
    <t>Остаток д/ср-в(начисл-выполнено)</t>
  </si>
  <si>
    <t xml:space="preserve">в соответствии с </t>
  </si>
  <si>
    <t xml:space="preserve"> закрытие на замки подвальных дверей и т.д</t>
  </si>
  <si>
    <t>("-"   перевыполнено работ;</t>
  </si>
  <si>
    <t>законодательством РФ)</t>
  </si>
  <si>
    <t xml:space="preserve"> "+"  недовыполнено работ)</t>
  </si>
  <si>
    <t>Остаток д/ср-в(оплачено-выполнено)</t>
  </si>
  <si>
    <t>(с уч.задолженности )</t>
  </si>
  <si>
    <t>2.Техническое</t>
  </si>
  <si>
    <t>Примечание:</t>
  </si>
  <si>
    <t>внутридомового</t>
  </si>
  <si>
    <t>оборудования и систем</t>
  </si>
  <si>
    <t>в системах  отопления, водоснабжения,</t>
  </si>
  <si>
    <t>инженерно-технического</t>
  </si>
  <si>
    <t>водоотведения, электроснабжения,</t>
  </si>
  <si>
    <t>обеспечения</t>
  </si>
  <si>
    <t xml:space="preserve"> а также: ремонт, регулировка,</t>
  </si>
  <si>
    <t>наладка и испытание систем центрального</t>
  </si>
  <si>
    <t>отопления; промывка, опрессовка, консервация</t>
  </si>
  <si>
    <t xml:space="preserve">и расконсервация системы центрального </t>
  </si>
  <si>
    <t>отопления; укрепление трубопроводов,</t>
  </si>
  <si>
    <t xml:space="preserve">мелкий ремонт изоляции; проверка </t>
  </si>
  <si>
    <t xml:space="preserve">исправности канализационных вытяжек и </t>
  </si>
  <si>
    <t>устранение причин при обнаружении их</t>
  </si>
  <si>
    <t>неисправности (при наличии) и т.д.</t>
  </si>
  <si>
    <t>3. Аварийно-</t>
  </si>
  <si>
    <t>Круглосуточно на системах водоснабжения,</t>
  </si>
  <si>
    <t>диспетчерское</t>
  </si>
  <si>
    <t xml:space="preserve">водоотведения, теплоснабжения и </t>
  </si>
  <si>
    <t>энергообеспечения</t>
  </si>
  <si>
    <t xml:space="preserve">4. Санитарное </t>
  </si>
  <si>
    <t>Влажное подметание тамбуров,</t>
  </si>
  <si>
    <t>содержание лестничных</t>
  </si>
  <si>
    <t>лестничных площадок и маршей,</t>
  </si>
  <si>
    <t>клеток МКД</t>
  </si>
  <si>
    <t>комплекс работ по уборке подъезда (влажная</t>
  </si>
  <si>
    <t xml:space="preserve">протирка подоконников, перил лестниц, </t>
  </si>
  <si>
    <t>шкафов для электросчетчиков,</t>
  </si>
  <si>
    <t>почтовых ящиков, дверных коробок,</t>
  </si>
  <si>
    <t>полотен дверей, дверных ручек,</t>
  </si>
  <si>
    <t>обметание пыли с потолков, мытье</t>
  </si>
  <si>
    <t>мытье окон</t>
  </si>
  <si>
    <t>5. Уборка придомовой</t>
  </si>
  <si>
    <t xml:space="preserve">(перечень согласно ПП РФ №290 </t>
  </si>
  <si>
    <t>территории</t>
  </si>
  <si>
    <t>от 03.04.2013г., минимальная периодичность</t>
  </si>
  <si>
    <t>в соответствии с законодательством РФ)</t>
  </si>
  <si>
    <t>5.1. Уборка придомовой</t>
  </si>
  <si>
    <t>5.2. Уборка придомовой</t>
  </si>
  <si>
    <t>По мере необходимости</t>
  </si>
  <si>
    <t>дезинсекция</t>
  </si>
  <si>
    <t xml:space="preserve">многоквартирным </t>
  </si>
  <si>
    <t>домом</t>
  </si>
  <si>
    <t>территории в зимний период</t>
  </si>
  <si>
    <t>Подметание, сдвижка снега</t>
  </si>
  <si>
    <t>Посыпка песком территории</t>
  </si>
  <si>
    <t>Очистка урн от мусора</t>
  </si>
  <si>
    <t>6 раз в неделю</t>
  </si>
  <si>
    <t>территории в летний период</t>
  </si>
  <si>
    <t>Подметание территории</t>
  </si>
  <si>
    <t>Уборка  контейнерной</t>
  </si>
  <si>
    <t>дворовой территории</t>
  </si>
  <si>
    <t>Всего стоимость работ</t>
  </si>
  <si>
    <t>по содержанию и управлению</t>
  </si>
  <si>
    <t>7. Дератизация</t>
  </si>
  <si>
    <t>1 раз в квартал</t>
  </si>
  <si>
    <t>I</t>
  </si>
  <si>
    <t>II</t>
  </si>
  <si>
    <t>6 раза в неделю</t>
  </si>
  <si>
    <t>ОРС</t>
  </si>
  <si>
    <t>ГВ</t>
  </si>
  <si>
    <t>Отведение</t>
  </si>
  <si>
    <t>ХВ</t>
  </si>
  <si>
    <t>Э/эн</t>
  </si>
  <si>
    <t>на СОИ</t>
  </si>
  <si>
    <t>сточных вод</t>
  </si>
  <si>
    <t>(теплоносит)</t>
  </si>
  <si>
    <t>(подогрев)</t>
  </si>
  <si>
    <t>коррект</t>
  </si>
  <si>
    <t>остат</t>
  </si>
  <si>
    <t>мелкий ремонт окон и дверей;</t>
  </si>
  <si>
    <t>6.Содержание</t>
  </si>
  <si>
    <t>контейнерной площадки</t>
  </si>
  <si>
    <t>Ежемесячно</t>
  </si>
  <si>
    <t xml:space="preserve">8.  Управление </t>
  </si>
  <si>
    <t>Механиз. уборка</t>
  </si>
  <si>
    <t xml:space="preserve">Всего </t>
  </si>
  <si>
    <t>Очистка крышек колодцев и пож. Гидран.</t>
  </si>
  <si>
    <t xml:space="preserve">Уборка контейнерной </t>
  </si>
  <si>
    <t xml:space="preserve"> площадки от мусора</t>
  </si>
  <si>
    <t>площадки от снега и наледи, мусора</t>
  </si>
  <si>
    <t>п.4=п.1+п.2-п.3;  п.6=п.2-п.5;  п.7=п.3-п.5;  п.II=п.I+п.7</t>
  </si>
  <si>
    <t xml:space="preserve">Разовый </t>
  </si>
  <si>
    <t>сбор</t>
  </si>
  <si>
    <t>перерасход</t>
  </si>
  <si>
    <t>перерасх</t>
  </si>
  <si>
    <t xml:space="preserve">Поступления от разм. оборудования связи </t>
  </si>
  <si>
    <t>ЭЭ на СОИ</t>
  </si>
  <si>
    <t>Итого остатки</t>
  </si>
  <si>
    <t>опл</t>
  </si>
  <si>
    <t xml:space="preserve">                           о деятельности за отчетный период с 01.01.2025г. по 31.05.2025г.</t>
  </si>
  <si>
    <t>Остаток д/ср-в на 01.01.2025г</t>
  </si>
  <si>
    <t>Задолженность на 01.01.2025г.</t>
  </si>
  <si>
    <t>Начислено  с01.01.25 по 31.05.25</t>
  </si>
  <si>
    <t>Оплачено  с01.01.25 по 31.05.25</t>
  </si>
  <si>
    <t>Задолженность на 31.05.2025г.</t>
  </si>
  <si>
    <t>Остаток д/ср-в на 31.05.2025г</t>
  </si>
  <si>
    <t>Генеральный директор ООО "УК "Светлая Роща"                             И.В. Шамалев</t>
  </si>
  <si>
    <t>Генеральный директор ООО "УК "Светлая Роща"                            И.В. Шамалев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</si>
</sst>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1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Times New Roman"/>
      <family val="1"/>
      <charset val="1"/>
    </font>
    <font>
      <sz val="12"/>
      <color theme="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2" fontId="3" fillId="0" borderId="34" xfId="0" applyNumberFormat="1" applyFont="1" applyFill="1" applyBorder="1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0" fontId="4" fillId="0" borderId="4" xfId="0" applyFont="1" applyFill="1" applyBorder="1"/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/>
    <xf numFmtId="0" fontId="4" fillId="0" borderId="8" xfId="0" applyFont="1" applyFill="1" applyBorder="1"/>
    <xf numFmtId="0" fontId="3" fillId="0" borderId="4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4" fillId="0" borderId="14" xfId="0" applyFont="1" applyFill="1" applyBorder="1"/>
    <xf numFmtId="0" fontId="4" fillId="0" borderId="15" xfId="0" applyFont="1" applyFill="1" applyBorder="1"/>
    <xf numFmtId="0" fontId="4" fillId="0" borderId="16" xfId="0" applyFont="1" applyFill="1" applyBorder="1"/>
    <xf numFmtId="0" fontId="4" fillId="0" borderId="17" xfId="0" applyFont="1" applyFill="1" applyBorder="1"/>
    <xf numFmtId="0" fontId="3" fillId="0" borderId="18" xfId="0" applyFont="1" applyFill="1" applyBorder="1"/>
    <xf numFmtId="0" fontId="3" fillId="0" borderId="19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20" xfId="0" applyFont="1" applyFill="1" applyBorder="1"/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4" fillId="0" borderId="23" xfId="0" applyFont="1" applyFill="1" applyBorder="1"/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3" fillId="0" borderId="27" xfId="0" applyFont="1" applyFill="1" applyBorder="1"/>
    <xf numFmtId="0" fontId="3" fillId="0" borderId="49" xfId="0" applyFont="1" applyFill="1" applyBorder="1" applyAlignment="1">
      <alignment horizontal="center"/>
    </xf>
    <xf numFmtId="0" fontId="4" fillId="0" borderId="28" xfId="0" applyFont="1" applyFill="1" applyBorder="1"/>
    <xf numFmtId="0" fontId="4" fillId="0" borderId="19" xfId="0" applyFont="1" applyFill="1" applyBorder="1"/>
    <xf numFmtId="0" fontId="4" fillId="0" borderId="45" xfId="0" applyFont="1" applyFill="1" applyBorder="1"/>
    <xf numFmtId="0" fontId="4" fillId="0" borderId="46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3" xfId="0" applyFont="1" applyFill="1" applyBorder="1"/>
    <xf numFmtId="0" fontId="5" fillId="0" borderId="30" xfId="0" applyFont="1" applyFill="1" applyBorder="1"/>
    <xf numFmtId="2" fontId="5" fillId="0" borderId="30" xfId="0" applyNumberFormat="1" applyFont="1" applyFill="1" applyBorder="1"/>
    <xf numFmtId="0" fontId="3" fillId="0" borderId="30" xfId="0" applyFont="1" applyFill="1" applyBorder="1"/>
    <xf numFmtId="0" fontId="3" fillId="0" borderId="31" xfId="0" applyFont="1" applyFill="1" applyBorder="1"/>
    <xf numFmtId="0" fontId="4" fillId="0" borderId="19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3" fillId="0" borderId="32" xfId="0" applyFont="1" applyFill="1" applyBorder="1"/>
    <xf numFmtId="0" fontId="3" fillId="0" borderId="33" xfId="0" applyFont="1" applyFill="1" applyBorder="1"/>
    <xf numFmtId="2" fontId="3" fillId="0" borderId="35" xfId="0" applyNumberFormat="1" applyFont="1" applyFill="1" applyBorder="1"/>
    <xf numFmtId="0" fontId="4" fillId="0" borderId="29" xfId="0" applyFont="1" applyFill="1" applyBorder="1"/>
    <xf numFmtId="0" fontId="4" fillId="0" borderId="36" xfId="0" applyFont="1" applyFill="1" applyBorder="1"/>
    <xf numFmtId="0" fontId="4" fillId="0" borderId="20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7" fillId="0" borderId="28" xfId="0" applyFont="1" applyFill="1" applyBorder="1"/>
    <xf numFmtId="2" fontId="7" fillId="0" borderId="14" xfId="0" applyNumberFormat="1" applyFont="1" applyFill="1" applyBorder="1" applyAlignment="1">
      <alignment horizontal="center"/>
    </xf>
    <xf numFmtId="2" fontId="7" fillId="0" borderId="18" xfId="0" applyNumberFormat="1" applyFont="1" applyFill="1" applyBorder="1" applyAlignment="1">
      <alignment horizontal="center"/>
    </xf>
    <xf numFmtId="2" fontId="4" fillId="0" borderId="0" xfId="0" applyNumberFormat="1" applyFont="1" applyFill="1" applyAlignment="1">
      <alignment horizontal="center"/>
    </xf>
    <xf numFmtId="0" fontId="3" fillId="0" borderId="34" xfId="0" applyFont="1" applyFill="1" applyBorder="1"/>
    <xf numFmtId="2" fontId="4" fillId="0" borderId="5" xfId="0" applyNumberFormat="1" applyFont="1" applyFill="1" applyBorder="1" applyAlignment="1">
      <alignment horizontal="center"/>
    </xf>
    <xf numFmtId="2" fontId="4" fillId="0" borderId="18" xfId="0" applyNumberFormat="1" applyFont="1" applyFill="1" applyBorder="1" applyAlignment="1">
      <alignment horizontal="center"/>
    </xf>
    <xf numFmtId="0" fontId="3" fillId="0" borderId="35" xfId="0" applyFont="1" applyFill="1" applyBorder="1"/>
    <xf numFmtId="2" fontId="5" fillId="0" borderId="34" xfId="0" applyNumberFormat="1" applyFont="1" applyFill="1" applyBorder="1"/>
    <xf numFmtId="0" fontId="7" fillId="0" borderId="37" xfId="0" applyFont="1" applyFill="1" applyBorder="1"/>
    <xf numFmtId="0" fontId="4" fillId="0" borderId="38" xfId="0" applyFont="1" applyFill="1" applyBorder="1" applyAlignment="1">
      <alignment horizontal="center" vertical="center"/>
    </xf>
    <xf numFmtId="2" fontId="7" fillId="0" borderId="17" xfId="0" applyNumberFormat="1" applyFont="1" applyFill="1" applyBorder="1" applyAlignment="1">
      <alignment horizontal="center"/>
    </xf>
    <xf numFmtId="0" fontId="5" fillId="0" borderId="34" xfId="0" applyFont="1" applyFill="1" applyBorder="1"/>
    <xf numFmtId="0" fontId="4" fillId="0" borderId="19" xfId="0" applyFont="1" applyFill="1" applyBorder="1" applyAlignment="1">
      <alignment horizontal="center" vertical="center"/>
    </xf>
    <xf numFmtId="2" fontId="3" fillId="0" borderId="34" xfId="0" applyNumberFormat="1" applyFont="1" applyFill="1" applyBorder="1" applyAlignment="1">
      <alignment horizontal="right"/>
    </xf>
    <xf numFmtId="0" fontId="3" fillId="0" borderId="39" xfId="0" applyFont="1" applyFill="1" applyBorder="1"/>
    <xf numFmtId="0" fontId="3" fillId="0" borderId="40" xfId="0" applyFont="1" applyFill="1" applyBorder="1"/>
    <xf numFmtId="2" fontId="3" fillId="0" borderId="40" xfId="0" applyNumberFormat="1" applyFont="1" applyFill="1" applyBorder="1"/>
    <xf numFmtId="2" fontId="3" fillId="0" borderId="41" xfId="0" applyNumberFormat="1" applyFont="1" applyFill="1" applyBorder="1"/>
    <xf numFmtId="2" fontId="3" fillId="0" borderId="0" xfId="0" applyNumberFormat="1" applyFont="1" applyFill="1"/>
    <xf numFmtId="2" fontId="4" fillId="0" borderId="20" xfId="0" applyNumberFormat="1" applyFont="1" applyFill="1" applyBorder="1" applyAlignment="1">
      <alignment horizontal="center"/>
    </xf>
    <xf numFmtId="2" fontId="4" fillId="0" borderId="8" xfId="0" applyNumberFormat="1" applyFont="1" applyFill="1" applyBorder="1" applyAlignment="1">
      <alignment horizontal="center"/>
    </xf>
    <xf numFmtId="0" fontId="4" fillId="0" borderId="38" xfId="0" applyFont="1" applyFill="1" applyBorder="1" applyAlignment="1">
      <alignment horizontal="center"/>
    </xf>
    <xf numFmtId="2" fontId="7" fillId="0" borderId="5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36" xfId="0" applyFont="1" applyFill="1" applyBorder="1" applyAlignment="1">
      <alignment horizontal="center"/>
    </xf>
    <xf numFmtId="2" fontId="7" fillId="0" borderId="20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0" fontId="6" fillId="0" borderId="37" xfId="0" applyFont="1" applyFill="1" applyBorder="1"/>
    <xf numFmtId="2" fontId="4" fillId="0" borderId="14" xfId="0" applyNumberFormat="1" applyFont="1" applyFill="1" applyBorder="1" applyAlignment="1">
      <alignment horizontal="center"/>
    </xf>
    <xf numFmtId="2" fontId="4" fillId="0" borderId="17" xfId="0" applyNumberFormat="1" applyFont="1" applyFill="1" applyBorder="1" applyAlignment="1">
      <alignment horizontal="center"/>
    </xf>
    <xf numFmtId="0" fontId="6" fillId="0" borderId="29" xfId="0" applyFont="1" applyFill="1" applyBorder="1"/>
    <xf numFmtId="0" fontId="4" fillId="0" borderId="19" xfId="0" applyFont="1" applyFill="1" applyBorder="1" applyAlignment="1">
      <alignment horizontal="left"/>
    </xf>
    <xf numFmtId="0" fontId="4" fillId="0" borderId="37" xfId="0" applyFont="1" applyFill="1" applyBorder="1"/>
    <xf numFmtId="2" fontId="7" fillId="0" borderId="42" xfId="0" applyNumberFormat="1" applyFont="1" applyFill="1" applyBorder="1" applyAlignment="1">
      <alignment horizontal="center"/>
    </xf>
    <xf numFmtId="2" fontId="7" fillId="0" borderId="48" xfId="0" applyNumberFormat="1" applyFont="1" applyFill="1" applyBorder="1" applyAlignment="1">
      <alignment horizontal="center"/>
    </xf>
    <xf numFmtId="0" fontId="7" fillId="0" borderId="29" xfId="0" applyFont="1" applyFill="1" applyBorder="1"/>
    <xf numFmtId="0" fontId="4" fillId="0" borderId="38" xfId="0" applyFont="1" applyFill="1" applyBorder="1"/>
    <xf numFmtId="0" fontId="7" fillId="0" borderId="43" xfId="0" applyFont="1" applyFill="1" applyBorder="1"/>
    <xf numFmtId="0" fontId="4" fillId="0" borderId="21" xfId="0" applyFont="1" applyFill="1" applyBorder="1"/>
    <xf numFmtId="2" fontId="7" fillId="0" borderId="43" xfId="0" applyNumberFormat="1" applyFont="1" applyFill="1" applyBorder="1"/>
    <xf numFmtId="2" fontId="7" fillId="0" borderId="44" xfId="0" applyNumberFormat="1" applyFont="1" applyFill="1" applyBorder="1"/>
    <xf numFmtId="0" fontId="7" fillId="0" borderId="44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2" fontId="4" fillId="0" borderId="0" xfId="0" applyNumberFormat="1" applyFont="1" applyFill="1"/>
    <xf numFmtId="164" fontId="4" fillId="0" borderId="0" xfId="0" applyNumberFormat="1" applyFont="1" applyFill="1"/>
    <xf numFmtId="164" fontId="3" fillId="0" borderId="0" xfId="0" applyNumberFormat="1" applyFont="1" applyFill="1"/>
    <xf numFmtId="0" fontId="7" fillId="0" borderId="0" xfId="0" applyFont="1" applyFill="1"/>
    <xf numFmtId="164" fontId="7" fillId="0" borderId="0" xfId="0" applyNumberFormat="1" applyFont="1" applyFill="1"/>
    <xf numFmtId="0" fontId="8" fillId="0" borderId="0" xfId="0" applyFont="1" applyFill="1"/>
    <xf numFmtId="0" fontId="8" fillId="0" borderId="1" xfId="0" applyFont="1" applyFill="1" applyBorder="1"/>
    <xf numFmtId="0" fontId="8" fillId="0" borderId="5" xfId="0" applyFont="1" applyFill="1" applyBorder="1"/>
    <xf numFmtId="0" fontId="8" fillId="0" borderId="23" xfId="0" applyFont="1" applyFill="1" applyBorder="1"/>
    <xf numFmtId="0" fontId="8" fillId="0" borderId="14" xfId="0" applyFont="1" applyFill="1" applyBorder="1"/>
    <xf numFmtId="0" fontId="8" fillId="0" borderId="47" xfId="0" applyFont="1" applyFill="1" applyBorder="1"/>
    <xf numFmtId="0" fontId="8" fillId="0" borderId="16" xfId="0" applyFont="1" applyFill="1" applyBorder="1"/>
    <xf numFmtId="0" fontId="8" fillId="0" borderId="42" xfId="0" applyFont="1" applyFill="1" applyBorder="1"/>
    <xf numFmtId="164" fontId="8" fillId="0" borderId="0" xfId="0" applyNumberFormat="1" applyFont="1" applyFill="1"/>
    <xf numFmtId="2" fontId="8" fillId="0" borderId="0" xfId="0" applyNumberFormat="1" applyFont="1" applyFill="1"/>
    <xf numFmtId="0" fontId="9" fillId="0" borderId="0" xfId="0" applyFont="1" applyFill="1"/>
    <xf numFmtId="2" fontId="10" fillId="0" borderId="0" xfId="0" applyNumberFormat="1" applyFont="1" applyFill="1"/>
    <xf numFmtId="0" fontId="10" fillId="0" borderId="0" xfId="0" applyFont="1" applyFill="1"/>
    <xf numFmtId="0" fontId="11" fillId="0" borderId="0" xfId="0" applyFont="1" applyFill="1"/>
    <xf numFmtId="2" fontId="11" fillId="0" borderId="0" xfId="0" applyNumberFormat="1" applyFont="1" applyFill="1"/>
    <xf numFmtId="2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122"/>
  <sheetViews>
    <sheetView tabSelected="1" topLeftCell="A16" workbookViewId="0">
      <selection activeCell="I82" sqref="I82:I97"/>
    </sheetView>
  </sheetViews>
  <sheetFormatPr defaultColWidth="11.5703125" defaultRowHeight="15" x14ac:dyDescent="0.25"/>
  <cols>
    <col min="1" max="1" width="31" style="110" customWidth="1"/>
    <col min="2" max="2" width="42.85546875" style="110" customWidth="1"/>
    <col min="3" max="3" width="11.85546875" style="110" bestFit="1" customWidth="1"/>
    <col min="4" max="5" width="11.28515625" style="110" customWidth="1"/>
    <col min="6" max="6" width="12.140625" style="110" customWidth="1"/>
    <col min="7" max="7" width="11.7109375" style="110" customWidth="1"/>
    <col min="8" max="8" width="11.42578125" style="110" customWidth="1"/>
    <col min="9" max="9" width="12.7109375" style="110" customWidth="1"/>
    <col min="10" max="10" width="4.140625" style="110" customWidth="1"/>
    <col min="11" max="11" width="51.28515625" style="110" customWidth="1"/>
    <col min="12" max="12" width="12.5703125" style="110" customWidth="1"/>
    <col min="13" max="13" width="11.140625" style="110" customWidth="1"/>
    <col min="14" max="15" width="10.7109375" style="110" customWidth="1"/>
    <col min="16" max="21" width="10.5703125" style="110" customWidth="1"/>
    <col min="22" max="22" width="9.28515625" style="110" customWidth="1"/>
    <col min="23" max="23" width="9.7109375" style="110" customWidth="1"/>
    <col min="24" max="24" width="10.140625" style="110" customWidth="1"/>
    <col min="25" max="25" width="9.7109375" style="110" customWidth="1"/>
    <col min="26" max="258" width="11.5703125" style="110"/>
    <col min="259" max="259" width="22.140625" style="110" customWidth="1"/>
    <col min="260" max="260" width="42.85546875" style="110" customWidth="1"/>
    <col min="261" max="261" width="11.5703125" style="110"/>
    <col min="262" max="263" width="11.28515625" style="110" customWidth="1"/>
    <col min="264" max="264" width="12.140625" style="110" customWidth="1"/>
    <col min="265" max="265" width="11.7109375" style="110" customWidth="1"/>
    <col min="266" max="266" width="11.42578125" style="110" customWidth="1"/>
    <col min="267" max="267" width="12.7109375" style="110" customWidth="1"/>
    <col min="268" max="268" width="4.140625" style="110" customWidth="1"/>
    <col min="269" max="269" width="33.42578125" style="110" customWidth="1"/>
    <col min="270" max="270" width="12.5703125" style="110" customWidth="1"/>
    <col min="271" max="271" width="11.140625" style="110" customWidth="1"/>
    <col min="272" max="273" width="12.140625" style="110" customWidth="1"/>
    <col min="274" max="274" width="12.28515625" style="110" customWidth="1"/>
    <col min="275" max="275" width="9.28515625" style="110" customWidth="1"/>
    <col min="276" max="276" width="9.7109375" style="110" customWidth="1"/>
    <col min="277" max="277" width="10.140625" style="110" customWidth="1"/>
    <col min="278" max="278" width="9.7109375" style="110" customWidth="1"/>
    <col min="279" max="514" width="11.5703125" style="110"/>
    <col min="515" max="515" width="22.140625" style="110" customWidth="1"/>
    <col min="516" max="516" width="42.85546875" style="110" customWidth="1"/>
    <col min="517" max="517" width="11.5703125" style="110"/>
    <col min="518" max="519" width="11.28515625" style="110" customWidth="1"/>
    <col min="520" max="520" width="12.140625" style="110" customWidth="1"/>
    <col min="521" max="521" width="11.7109375" style="110" customWidth="1"/>
    <col min="522" max="522" width="11.42578125" style="110" customWidth="1"/>
    <col min="523" max="523" width="12.7109375" style="110" customWidth="1"/>
    <col min="524" max="524" width="4.140625" style="110" customWidth="1"/>
    <col min="525" max="525" width="33.42578125" style="110" customWidth="1"/>
    <col min="526" max="526" width="12.5703125" style="110" customWidth="1"/>
    <col min="527" max="527" width="11.140625" style="110" customWidth="1"/>
    <col min="528" max="529" width="12.140625" style="110" customWidth="1"/>
    <col min="530" max="530" width="12.28515625" style="110" customWidth="1"/>
    <col min="531" max="531" width="9.28515625" style="110" customWidth="1"/>
    <col min="532" max="532" width="9.7109375" style="110" customWidth="1"/>
    <col min="533" max="533" width="10.140625" style="110" customWidth="1"/>
    <col min="534" max="534" width="9.7109375" style="110" customWidth="1"/>
    <col min="535" max="770" width="11.5703125" style="110"/>
    <col min="771" max="771" width="22.140625" style="110" customWidth="1"/>
    <col min="772" max="772" width="42.85546875" style="110" customWidth="1"/>
    <col min="773" max="773" width="11.5703125" style="110"/>
    <col min="774" max="775" width="11.28515625" style="110" customWidth="1"/>
    <col min="776" max="776" width="12.140625" style="110" customWidth="1"/>
    <col min="777" max="777" width="11.7109375" style="110" customWidth="1"/>
    <col min="778" max="778" width="11.42578125" style="110" customWidth="1"/>
    <col min="779" max="779" width="12.7109375" style="110" customWidth="1"/>
    <col min="780" max="780" width="4.140625" style="110" customWidth="1"/>
    <col min="781" max="781" width="33.42578125" style="110" customWidth="1"/>
    <col min="782" max="782" width="12.5703125" style="110" customWidth="1"/>
    <col min="783" max="783" width="11.140625" style="110" customWidth="1"/>
    <col min="784" max="785" width="12.140625" style="110" customWidth="1"/>
    <col min="786" max="786" width="12.28515625" style="110" customWidth="1"/>
    <col min="787" max="787" width="9.28515625" style="110" customWidth="1"/>
    <col min="788" max="788" width="9.7109375" style="110" customWidth="1"/>
    <col min="789" max="789" width="10.140625" style="110" customWidth="1"/>
    <col min="790" max="790" width="9.7109375" style="110" customWidth="1"/>
    <col min="791" max="1026" width="11.5703125" style="110"/>
    <col min="1027" max="1027" width="22.140625" style="110" customWidth="1"/>
    <col min="1028" max="1028" width="42.85546875" style="110" customWidth="1"/>
    <col min="1029" max="1029" width="11.5703125" style="110"/>
    <col min="1030" max="1031" width="11.28515625" style="110" customWidth="1"/>
    <col min="1032" max="1032" width="12.140625" style="110" customWidth="1"/>
    <col min="1033" max="1033" width="11.7109375" style="110" customWidth="1"/>
    <col min="1034" max="1034" width="11.42578125" style="110" customWidth="1"/>
    <col min="1035" max="1035" width="12.7109375" style="110" customWidth="1"/>
    <col min="1036" max="1036" width="4.140625" style="110" customWidth="1"/>
    <col min="1037" max="1037" width="33.42578125" style="110" customWidth="1"/>
    <col min="1038" max="1038" width="12.5703125" style="110" customWidth="1"/>
    <col min="1039" max="1039" width="11.140625" style="110" customWidth="1"/>
    <col min="1040" max="1041" width="12.140625" style="110" customWidth="1"/>
    <col min="1042" max="1042" width="12.28515625" style="110" customWidth="1"/>
    <col min="1043" max="1043" width="9.28515625" style="110" customWidth="1"/>
    <col min="1044" max="1044" width="9.7109375" style="110" customWidth="1"/>
    <col min="1045" max="1045" width="10.140625" style="110" customWidth="1"/>
    <col min="1046" max="1046" width="9.7109375" style="110" customWidth="1"/>
    <col min="1047" max="1282" width="11.5703125" style="110"/>
    <col min="1283" max="1283" width="22.140625" style="110" customWidth="1"/>
    <col min="1284" max="1284" width="42.85546875" style="110" customWidth="1"/>
    <col min="1285" max="1285" width="11.5703125" style="110"/>
    <col min="1286" max="1287" width="11.28515625" style="110" customWidth="1"/>
    <col min="1288" max="1288" width="12.140625" style="110" customWidth="1"/>
    <col min="1289" max="1289" width="11.7109375" style="110" customWidth="1"/>
    <col min="1290" max="1290" width="11.42578125" style="110" customWidth="1"/>
    <col min="1291" max="1291" width="12.7109375" style="110" customWidth="1"/>
    <col min="1292" max="1292" width="4.140625" style="110" customWidth="1"/>
    <col min="1293" max="1293" width="33.42578125" style="110" customWidth="1"/>
    <col min="1294" max="1294" width="12.5703125" style="110" customWidth="1"/>
    <col min="1295" max="1295" width="11.140625" style="110" customWidth="1"/>
    <col min="1296" max="1297" width="12.140625" style="110" customWidth="1"/>
    <col min="1298" max="1298" width="12.28515625" style="110" customWidth="1"/>
    <col min="1299" max="1299" width="9.28515625" style="110" customWidth="1"/>
    <col min="1300" max="1300" width="9.7109375" style="110" customWidth="1"/>
    <col min="1301" max="1301" width="10.140625" style="110" customWidth="1"/>
    <col min="1302" max="1302" width="9.7109375" style="110" customWidth="1"/>
    <col min="1303" max="1538" width="11.5703125" style="110"/>
    <col min="1539" max="1539" width="22.140625" style="110" customWidth="1"/>
    <col min="1540" max="1540" width="42.85546875" style="110" customWidth="1"/>
    <col min="1541" max="1541" width="11.5703125" style="110"/>
    <col min="1542" max="1543" width="11.28515625" style="110" customWidth="1"/>
    <col min="1544" max="1544" width="12.140625" style="110" customWidth="1"/>
    <col min="1545" max="1545" width="11.7109375" style="110" customWidth="1"/>
    <col min="1546" max="1546" width="11.42578125" style="110" customWidth="1"/>
    <col min="1547" max="1547" width="12.7109375" style="110" customWidth="1"/>
    <col min="1548" max="1548" width="4.140625" style="110" customWidth="1"/>
    <col min="1549" max="1549" width="33.42578125" style="110" customWidth="1"/>
    <col min="1550" max="1550" width="12.5703125" style="110" customWidth="1"/>
    <col min="1551" max="1551" width="11.140625" style="110" customWidth="1"/>
    <col min="1552" max="1553" width="12.140625" style="110" customWidth="1"/>
    <col min="1554" max="1554" width="12.28515625" style="110" customWidth="1"/>
    <col min="1555" max="1555" width="9.28515625" style="110" customWidth="1"/>
    <col min="1556" max="1556" width="9.7109375" style="110" customWidth="1"/>
    <col min="1557" max="1557" width="10.140625" style="110" customWidth="1"/>
    <col min="1558" max="1558" width="9.7109375" style="110" customWidth="1"/>
    <col min="1559" max="1794" width="11.5703125" style="110"/>
    <col min="1795" max="1795" width="22.140625" style="110" customWidth="1"/>
    <col min="1796" max="1796" width="42.85546875" style="110" customWidth="1"/>
    <col min="1797" max="1797" width="11.5703125" style="110"/>
    <col min="1798" max="1799" width="11.28515625" style="110" customWidth="1"/>
    <col min="1800" max="1800" width="12.140625" style="110" customWidth="1"/>
    <col min="1801" max="1801" width="11.7109375" style="110" customWidth="1"/>
    <col min="1802" max="1802" width="11.42578125" style="110" customWidth="1"/>
    <col min="1803" max="1803" width="12.7109375" style="110" customWidth="1"/>
    <col min="1804" max="1804" width="4.140625" style="110" customWidth="1"/>
    <col min="1805" max="1805" width="33.42578125" style="110" customWidth="1"/>
    <col min="1806" max="1806" width="12.5703125" style="110" customWidth="1"/>
    <col min="1807" max="1807" width="11.140625" style="110" customWidth="1"/>
    <col min="1808" max="1809" width="12.140625" style="110" customWidth="1"/>
    <col min="1810" max="1810" width="12.28515625" style="110" customWidth="1"/>
    <col min="1811" max="1811" width="9.28515625" style="110" customWidth="1"/>
    <col min="1812" max="1812" width="9.7109375" style="110" customWidth="1"/>
    <col min="1813" max="1813" width="10.140625" style="110" customWidth="1"/>
    <col min="1814" max="1814" width="9.7109375" style="110" customWidth="1"/>
    <col min="1815" max="2050" width="11.5703125" style="110"/>
    <col min="2051" max="2051" width="22.140625" style="110" customWidth="1"/>
    <col min="2052" max="2052" width="42.85546875" style="110" customWidth="1"/>
    <col min="2053" max="2053" width="11.5703125" style="110"/>
    <col min="2054" max="2055" width="11.28515625" style="110" customWidth="1"/>
    <col min="2056" max="2056" width="12.140625" style="110" customWidth="1"/>
    <col min="2057" max="2057" width="11.7109375" style="110" customWidth="1"/>
    <col min="2058" max="2058" width="11.42578125" style="110" customWidth="1"/>
    <col min="2059" max="2059" width="12.7109375" style="110" customWidth="1"/>
    <col min="2060" max="2060" width="4.140625" style="110" customWidth="1"/>
    <col min="2061" max="2061" width="33.42578125" style="110" customWidth="1"/>
    <col min="2062" max="2062" width="12.5703125" style="110" customWidth="1"/>
    <col min="2063" max="2063" width="11.140625" style="110" customWidth="1"/>
    <col min="2064" max="2065" width="12.140625" style="110" customWidth="1"/>
    <col min="2066" max="2066" width="12.28515625" style="110" customWidth="1"/>
    <col min="2067" max="2067" width="9.28515625" style="110" customWidth="1"/>
    <col min="2068" max="2068" width="9.7109375" style="110" customWidth="1"/>
    <col min="2069" max="2069" width="10.140625" style="110" customWidth="1"/>
    <col min="2070" max="2070" width="9.7109375" style="110" customWidth="1"/>
    <col min="2071" max="2306" width="11.5703125" style="110"/>
    <col min="2307" max="2307" width="22.140625" style="110" customWidth="1"/>
    <col min="2308" max="2308" width="42.85546875" style="110" customWidth="1"/>
    <col min="2309" max="2309" width="11.5703125" style="110"/>
    <col min="2310" max="2311" width="11.28515625" style="110" customWidth="1"/>
    <col min="2312" max="2312" width="12.140625" style="110" customWidth="1"/>
    <col min="2313" max="2313" width="11.7109375" style="110" customWidth="1"/>
    <col min="2314" max="2314" width="11.42578125" style="110" customWidth="1"/>
    <col min="2315" max="2315" width="12.7109375" style="110" customWidth="1"/>
    <col min="2316" max="2316" width="4.140625" style="110" customWidth="1"/>
    <col min="2317" max="2317" width="33.42578125" style="110" customWidth="1"/>
    <col min="2318" max="2318" width="12.5703125" style="110" customWidth="1"/>
    <col min="2319" max="2319" width="11.140625" style="110" customWidth="1"/>
    <col min="2320" max="2321" width="12.140625" style="110" customWidth="1"/>
    <col min="2322" max="2322" width="12.28515625" style="110" customWidth="1"/>
    <col min="2323" max="2323" width="9.28515625" style="110" customWidth="1"/>
    <col min="2324" max="2324" width="9.7109375" style="110" customWidth="1"/>
    <col min="2325" max="2325" width="10.140625" style="110" customWidth="1"/>
    <col min="2326" max="2326" width="9.7109375" style="110" customWidth="1"/>
    <col min="2327" max="2562" width="11.5703125" style="110"/>
    <col min="2563" max="2563" width="22.140625" style="110" customWidth="1"/>
    <col min="2564" max="2564" width="42.85546875" style="110" customWidth="1"/>
    <col min="2565" max="2565" width="11.5703125" style="110"/>
    <col min="2566" max="2567" width="11.28515625" style="110" customWidth="1"/>
    <col min="2568" max="2568" width="12.140625" style="110" customWidth="1"/>
    <col min="2569" max="2569" width="11.7109375" style="110" customWidth="1"/>
    <col min="2570" max="2570" width="11.42578125" style="110" customWidth="1"/>
    <col min="2571" max="2571" width="12.7109375" style="110" customWidth="1"/>
    <col min="2572" max="2572" width="4.140625" style="110" customWidth="1"/>
    <col min="2573" max="2573" width="33.42578125" style="110" customWidth="1"/>
    <col min="2574" max="2574" width="12.5703125" style="110" customWidth="1"/>
    <col min="2575" max="2575" width="11.140625" style="110" customWidth="1"/>
    <col min="2576" max="2577" width="12.140625" style="110" customWidth="1"/>
    <col min="2578" max="2578" width="12.28515625" style="110" customWidth="1"/>
    <col min="2579" max="2579" width="9.28515625" style="110" customWidth="1"/>
    <col min="2580" max="2580" width="9.7109375" style="110" customWidth="1"/>
    <col min="2581" max="2581" width="10.140625" style="110" customWidth="1"/>
    <col min="2582" max="2582" width="9.7109375" style="110" customWidth="1"/>
    <col min="2583" max="2818" width="11.5703125" style="110"/>
    <col min="2819" max="2819" width="22.140625" style="110" customWidth="1"/>
    <col min="2820" max="2820" width="42.85546875" style="110" customWidth="1"/>
    <col min="2821" max="2821" width="11.5703125" style="110"/>
    <col min="2822" max="2823" width="11.28515625" style="110" customWidth="1"/>
    <col min="2824" max="2824" width="12.140625" style="110" customWidth="1"/>
    <col min="2825" max="2825" width="11.7109375" style="110" customWidth="1"/>
    <col min="2826" max="2826" width="11.42578125" style="110" customWidth="1"/>
    <col min="2827" max="2827" width="12.7109375" style="110" customWidth="1"/>
    <col min="2828" max="2828" width="4.140625" style="110" customWidth="1"/>
    <col min="2829" max="2829" width="33.42578125" style="110" customWidth="1"/>
    <col min="2830" max="2830" width="12.5703125" style="110" customWidth="1"/>
    <col min="2831" max="2831" width="11.140625" style="110" customWidth="1"/>
    <col min="2832" max="2833" width="12.140625" style="110" customWidth="1"/>
    <col min="2834" max="2834" width="12.28515625" style="110" customWidth="1"/>
    <col min="2835" max="2835" width="9.28515625" style="110" customWidth="1"/>
    <col min="2836" max="2836" width="9.7109375" style="110" customWidth="1"/>
    <col min="2837" max="2837" width="10.140625" style="110" customWidth="1"/>
    <col min="2838" max="2838" width="9.7109375" style="110" customWidth="1"/>
    <col min="2839" max="3074" width="11.5703125" style="110"/>
    <col min="3075" max="3075" width="22.140625" style="110" customWidth="1"/>
    <col min="3076" max="3076" width="42.85546875" style="110" customWidth="1"/>
    <col min="3077" max="3077" width="11.5703125" style="110"/>
    <col min="3078" max="3079" width="11.28515625" style="110" customWidth="1"/>
    <col min="3080" max="3080" width="12.140625" style="110" customWidth="1"/>
    <col min="3081" max="3081" width="11.7109375" style="110" customWidth="1"/>
    <col min="3082" max="3082" width="11.42578125" style="110" customWidth="1"/>
    <col min="3083" max="3083" width="12.7109375" style="110" customWidth="1"/>
    <col min="3084" max="3084" width="4.140625" style="110" customWidth="1"/>
    <col min="3085" max="3085" width="33.42578125" style="110" customWidth="1"/>
    <col min="3086" max="3086" width="12.5703125" style="110" customWidth="1"/>
    <col min="3087" max="3087" width="11.140625" style="110" customWidth="1"/>
    <col min="3088" max="3089" width="12.140625" style="110" customWidth="1"/>
    <col min="3090" max="3090" width="12.28515625" style="110" customWidth="1"/>
    <col min="3091" max="3091" width="9.28515625" style="110" customWidth="1"/>
    <col min="3092" max="3092" width="9.7109375" style="110" customWidth="1"/>
    <col min="3093" max="3093" width="10.140625" style="110" customWidth="1"/>
    <col min="3094" max="3094" width="9.7109375" style="110" customWidth="1"/>
    <col min="3095" max="3330" width="11.5703125" style="110"/>
    <col min="3331" max="3331" width="22.140625" style="110" customWidth="1"/>
    <col min="3332" max="3332" width="42.85546875" style="110" customWidth="1"/>
    <col min="3333" max="3333" width="11.5703125" style="110"/>
    <col min="3334" max="3335" width="11.28515625" style="110" customWidth="1"/>
    <col min="3336" max="3336" width="12.140625" style="110" customWidth="1"/>
    <col min="3337" max="3337" width="11.7109375" style="110" customWidth="1"/>
    <col min="3338" max="3338" width="11.42578125" style="110" customWidth="1"/>
    <col min="3339" max="3339" width="12.7109375" style="110" customWidth="1"/>
    <col min="3340" max="3340" width="4.140625" style="110" customWidth="1"/>
    <col min="3341" max="3341" width="33.42578125" style="110" customWidth="1"/>
    <col min="3342" max="3342" width="12.5703125" style="110" customWidth="1"/>
    <col min="3343" max="3343" width="11.140625" style="110" customWidth="1"/>
    <col min="3344" max="3345" width="12.140625" style="110" customWidth="1"/>
    <col min="3346" max="3346" width="12.28515625" style="110" customWidth="1"/>
    <col min="3347" max="3347" width="9.28515625" style="110" customWidth="1"/>
    <col min="3348" max="3348" width="9.7109375" style="110" customWidth="1"/>
    <col min="3349" max="3349" width="10.140625" style="110" customWidth="1"/>
    <col min="3350" max="3350" width="9.7109375" style="110" customWidth="1"/>
    <col min="3351" max="3586" width="11.5703125" style="110"/>
    <col min="3587" max="3587" width="22.140625" style="110" customWidth="1"/>
    <col min="3588" max="3588" width="42.85546875" style="110" customWidth="1"/>
    <col min="3589" max="3589" width="11.5703125" style="110"/>
    <col min="3590" max="3591" width="11.28515625" style="110" customWidth="1"/>
    <col min="3592" max="3592" width="12.140625" style="110" customWidth="1"/>
    <col min="3593" max="3593" width="11.7109375" style="110" customWidth="1"/>
    <col min="3594" max="3594" width="11.42578125" style="110" customWidth="1"/>
    <col min="3595" max="3595" width="12.7109375" style="110" customWidth="1"/>
    <col min="3596" max="3596" width="4.140625" style="110" customWidth="1"/>
    <col min="3597" max="3597" width="33.42578125" style="110" customWidth="1"/>
    <col min="3598" max="3598" width="12.5703125" style="110" customWidth="1"/>
    <col min="3599" max="3599" width="11.140625" style="110" customWidth="1"/>
    <col min="3600" max="3601" width="12.140625" style="110" customWidth="1"/>
    <col min="3602" max="3602" width="12.28515625" style="110" customWidth="1"/>
    <col min="3603" max="3603" width="9.28515625" style="110" customWidth="1"/>
    <col min="3604" max="3604" width="9.7109375" style="110" customWidth="1"/>
    <col min="3605" max="3605" width="10.140625" style="110" customWidth="1"/>
    <col min="3606" max="3606" width="9.7109375" style="110" customWidth="1"/>
    <col min="3607" max="3842" width="11.5703125" style="110"/>
    <col min="3843" max="3843" width="22.140625" style="110" customWidth="1"/>
    <col min="3844" max="3844" width="42.85546875" style="110" customWidth="1"/>
    <col min="3845" max="3845" width="11.5703125" style="110"/>
    <col min="3846" max="3847" width="11.28515625" style="110" customWidth="1"/>
    <col min="3848" max="3848" width="12.140625" style="110" customWidth="1"/>
    <col min="3849" max="3849" width="11.7109375" style="110" customWidth="1"/>
    <col min="3850" max="3850" width="11.42578125" style="110" customWidth="1"/>
    <col min="3851" max="3851" width="12.7109375" style="110" customWidth="1"/>
    <col min="3852" max="3852" width="4.140625" style="110" customWidth="1"/>
    <col min="3853" max="3853" width="33.42578125" style="110" customWidth="1"/>
    <col min="3854" max="3854" width="12.5703125" style="110" customWidth="1"/>
    <col min="3855" max="3855" width="11.140625" style="110" customWidth="1"/>
    <col min="3856" max="3857" width="12.140625" style="110" customWidth="1"/>
    <col min="3858" max="3858" width="12.28515625" style="110" customWidth="1"/>
    <col min="3859" max="3859" width="9.28515625" style="110" customWidth="1"/>
    <col min="3860" max="3860" width="9.7109375" style="110" customWidth="1"/>
    <col min="3861" max="3861" width="10.140625" style="110" customWidth="1"/>
    <col min="3862" max="3862" width="9.7109375" style="110" customWidth="1"/>
    <col min="3863" max="4098" width="11.5703125" style="110"/>
    <col min="4099" max="4099" width="22.140625" style="110" customWidth="1"/>
    <col min="4100" max="4100" width="42.85546875" style="110" customWidth="1"/>
    <col min="4101" max="4101" width="11.5703125" style="110"/>
    <col min="4102" max="4103" width="11.28515625" style="110" customWidth="1"/>
    <col min="4104" max="4104" width="12.140625" style="110" customWidth="1"/>
    <col min="4105" max="4105" width="11.7109375" style="110" customWidth="1"/>
    <col min="4106" max="4106" width="11.42578125" style="110" customWidth="1"/>
    <col min="4107" max="4107" width="12.7109375" style="110" customWidth="1"/>
    <col min="4108" max="4108" width="4.140625" style="110" customWidth="1"/>
    <col min="4109" max="4109" width="33.42578125" style="110" customWidth="1"/>
    <col min="4110" max="4110" width="12.5703125" style="110" customWidth="1"/>
    <col min="4111" max="4111" width="11.140625" style="110" customWidth="1"/>
    <col min="4112" max="4113" width="12.140625" style="110" customWidth="1"/>
    <col min="4114" max="4114" width="12.28515625" style="110" customWidth="1"/>
    <col min="4115" max="4115" width="9.28515625" style="110" customWidth="1"/>
    <col min="4116" max="4116" width="9.7109375" style="110" customWidth="1"/>
    <col min="4117" max="4117" width="10.140625" style="110" customWidth="1"/>
    <col min="4118" max="4118" width="9.7109375" style="110" customWidth="1"/>
    <col min="4119" max="4354" width="11.5703125" style="110"/>
    <col min="4355" max="4355" width="22.140625" style="110" customWidth="1"/>
    <col min="4356" max="4356" width="42.85546875" style="110" customWidth="1"/>
    <col min="4357" max="4357" width="11.5703125" style="110"/>
    <col min="4358" max="4359" width="11.28515625" style="110" customWidth="1"/>
    <col min="4360" max="4360" width="12.140625" style="110" customWidth="1"/>
    <col min="4361" max="4361" width="11.7109375" style="110" customWidth="1"/>
    <col min="4362" max="4362" width="11.42578125" style="110" customWidth="1"/>
    <col min="4363" max="4363" width="12.7109375" style="110" customWidth="1"/>
    <col min="4364" max="4364" width="4.140625" style="110" customWidth="1"/>
    <col min="4365" max="4365" width="33.42578125" style="110" customWidth="1"/>
    <col min="4366" max="4366" width="12.5703125" style="110" customWidth="1"/>
    <col min="4367" max="4367" width="11.140625" style="110" customWidth="1"/>
    <col min="4368" max="4369" width="12.140625" style="110" customWidth="1"/>
    <col min="4370" max="4370" width="12.28515625" style="110" customWidth="1"/>
    <col min="4371" max="4371" width="9.28515625" style="110" customWidth="1"/>
    <col min="4372" max="4372" width="9.7109375" style="110" customWidth="1"/>
    <col min="4373" max="4373" width="10.140625" style="110" customWidth="1"/>
    <col min="4374" max="4374" width="9.7109375" style="110" customWidth="1"/>
    <col min="4375" max="4610" width="11.5703125" style="110"/>
    <col min="4611" max="4611" width="22.140625" style="110" customWidth="1"/>
    <col min="4612" max="4612" width="42.85546875" style="110" customWidth="1"/>
    <col min="4613" max="4613" width="11.5703125" style="110"/>
    <col min="4614" max="4615" width="11.28515625" style="110" customWidth="1"/>
    <col min="4616" max="4616" width="12.140625" style="110" customWidth="1"/>
    <col min="4617" max="4617" width="11.7109375" style="110" customWidth="1"/>
    <col min="4618" max="4618" width="11.42578125" style="110" customWidth="1"/>
    <col min="4619" max="4619" width="12.7109375" style="110" customWidth="1"/>
    <col min="4620" max="4620" width="4.140625" style="110" customWidth="1"/>
    <col min="4621" max="4621" width="33.42578125" style="110" customWidth="1"/>
    <col min="4622" max="4622" width="12.5703125" style="110" customWidth="1"/>
    <col min="4623" max="4623" width="11.140625" style="110" customWidth="1"/>
    <col min="4624" max="4625" width="12.140625" style="110" customWidth="1"/>
    <col min="4626" max="4626" width="12.28515625" style="110" customWidth="1"/>
    <col min="4627" max="4627" width="9.28515625" style="110" customWidth="1"/>
    <col min="4628" max="4628" width="9.7109375" style="110" customWidth="1"/>
    <col min="4629" max="4629" width="10.140625" style="110" customWidth="1"/>
    <col min="4630" max="4630" width="9.7109375" style="110" customWidth="1"/>
    <col min="4631" max="4866" width="11.5703125" style="110"/>
    <col min="4867" max="4867" width="22.140625" style="110" customWidth="1"/>
    <col min="4868" max="4868" width="42.85546875" style="110" customWidth="1"/>
    <col min="4869" max="4869" width="11.5703125" style="110"/>
    <col min="4870" max="4871" width="11.28515625" style="110" customWidth="1"/>
    <col min="4872" max="4872" width="12.140625" style="110" customWidth="1"/>
    <col min="4873" max="4873" width="11.7109375" style="110" customWidth="1"/>
    <col min="4874" max="4874" width="11.42578125" style="110" customWidth="1"/>
    <col min="4875" max="4875" width="12.7109375" style="110" customWidth="1"/>
    <col min="4876" max="4876" width="4.140625" style="110" customWidth="1"/>
    <col min="4877" max="4877" width="33.42578125" style="110" customWidth="1"/>
    <col min="4878" max="4878" width="12.5703125" style="110" customWidth="1"/>
    <col min="4879" max="4879" width="11.140625" style="110" customWidth="1"/>
    <col min="4880" max="4881" width="12.140625" style="110" customWidth="1"/>
    <col min="4882" max="4882" width="12.28515625" style="110" customWidth="1"/>
    <col min="4883" max="4883" width="9.28515625" style="110" customWidth="1"/>
    <col min="4884" max="4884" width="9.7109375" style="110" customWidth="1"/>
    <col min="4885" max="4885" width="10.140625" style="110" customWidth="1"/>
    <col min="4886" max="4886" width="9.7109375" style="110" customWidth="1"/>
    <col min="4887" max="5122" width="11.5703125" style="110"/>
    <col min="5123" max="5123" width="22.140625" style="110" customWidth="1"/>
    <col min="5124" max="5124" width="42.85546875" style="110" customWidth="1"/>
    <col min="5125" max="5125" width="11.5703125" style="110"/>
    <col min="5126" max="5127" width="11.28515625" style="110" customWidth="1"/>
    <col min="5128" max="5128" width="12.140625" style="110" customWidth="1"/>
    <col min="5129" max="5129" width="11.7109375" style="110" customWidth="1"/>
    <col min="5130" max="5130" width="11.42578125" style="110" customWidth="1"/>
    <col min="5131" max="5131" width="12.7109375" style="110" customWidth="1"/>
    <col min="5132" max="5132" width="4.140625" style="110" customWidth="1"/>
    <col min="5133" max="5133" width="33.42578125" style="110" customWidth="1"/>
    <col min="5134" max="5134" width="12.5703125" style="110" customWidth="1"/>
    <col min="5135" max="5135" width="11.140625" style="110" customWidth="1"/>
    <col min="5136" max="5137" width="12.140625" style="110" customWidth="1"/>
    <col min="5138" max="5138" width="12.28515625" style="110" customWidth="1"/>
    <col min="5139" max="5139" width="9.28515625" style="110" customWidth="1"/>
    <col min="5140" max="5140" width="9.7109375" style="110" customWidth="1"/>
    <col min="5141" max="5141" width="10.140625" style="110" customWidth="1"/>
    <col min="5142" max="5142" width="9.7109375" style="110" customWidth="1"/>
    <col min="5143" max="5378" width="11.5703125" style="110"/>
    <col min="5379" max="5379" width="22.140625" style="110" customWidth="1"/>
    <col min="5380" max="5380" width="42.85546875" style="110" customWidth="1"/>
    <col min="5381" max="5381" width="11.5703125" style="110"/>
    <col min="5382" max="5383" width="11.28515625" style="110" customWidth="1"/>
    <col min="5384" max="5384" width="12.140625" style="110" customWidth="1"/>
    <col min="5385" max="5385" width="11.7109375" style="110" customWidth="1"/>
    <col min="5386" max="5386" width="11.42578125" style="110" customWidth="1"/>
    <col min="5387" max="5387" width="12.7109375" style="110" customWidth="1"/>
    <col min="5388" max="5388" width="4.140625" style="110" customWidth="1"/>
    <col min="5389" max="5389" width="33.42578125" style="110" customWidth="1"/>
    <col min="5390" max="5390" width="12.5703125" style="110" customWidth="1"/>
    <col min="5391" max="5391" width="11.140625" style="110" customWidth="1"/>
    <col min="5392" max="5393" width="12.140625" style="110" customWidth="1"/>
    <col min="5394" max="5394" width="12.28515625" style="110" customWidth="1"/>
    <col min="5395" max="5395" width="9.28515625" style="110" customWidth="1"/>
    <col min="5396" max="5396" width="9.7109375" style="110" customWidth="1"/>
    <col min="5397" max="5397" width="10.140625" style="110" customWidth="1"/>
    <col min="5398" max="5398" width="9.7109375" style="110" customWidth="1"/>
    <col min="5399" max="5634" width="11.5703125" style="110"/>
    <col min="5635" max="5635" width="22.140625" style="110" customWidth="1"/>
    <col min="5636" max="5636" width="42.85546875" style="110" customWidth="1"/>
    <col min="5637" max="5637" width="11.5703125" style="110"/>
    <col min="5638" max="5639" width="11.28515625" style="110" customWidth="1"/>
    <col min="5640" max="5640" width="12.140625" style="110" customWidth="1"/>
    <col min="5641" max="5641" width="11.7109375" style="110" customWidth="1"/>
    <col min="5642" max="5642" width="11.42578125" style="110" customWidth="1"/>
    <col min="5643" max="5643" width="12.7109375" style="110" customWidth="1"/>
    <col min="5644" max="5644" width="4.140625" style="110" customWidth="1"/>
    <col min="5645" max="5645" width="33.42578125" style="110" customWidth="1"/>
    <col min="5646" max="5646" width="12.5703125" style="110" customWidth="1"/>
    <col min="5647" max="5647" width="11.140625" style="110" customWidth="1"/>
    <col min="5648" max="5649" width="12.140625" style="110" customWidth="1"/>
    <col min="5650" max="5650" width="12.28515625" style="110" customWidth="1"/>
    <col min="5651" max="5651" width="9.28515625" style="110" customWidth="1"/>
    <col min="5652" max="5652" width="9.7109375" style="110" customWidth="1"/>
    <col min="5653" max="5653" width="10.140625" style="110" customWidth="1"/>
    <col min="5654" max="5654" width="9.7109375" style="110" customWidth="1"/>
    <col min="5655" max="5890" width="11.5703125" style="110"/>
    <col min="5891" max="5891" width="22.140625" style="110" customWidth="1"/>
    <col min="5892" max="5892" width="42.85546875" style="110" customWidth="1"/>
    <col min="5893" max="5893" width="11.5703125" style="110"/>
    <col min="5894" max="5895" width="11.28515625" style="110" customWidth="1"/>
    <col min="5896" max="5896" width="12.140625" style="110" customWidth="1"/>
    <col min="5897" max="5897" width="11.7109375" style="110" customWidth="1"/>
    <col min="5898" max="5898" width="11.42578125" style="110" customWidth="1"/>
    <col min="5899" max="5899" width="12.7109375" style="110" customWidth="1"/>
    <col min="5900" max="5900" width="4.140625" style="110" customWidth="1"/>
    <col min="5901" max="5901" width="33.42578125" style="110" customWidth="1"/>
    <col min="5902" max="5902" width="12.5703125" style="110" customWidth="1"/>
    <col min="5903" max="5903" width="11.140625" style="110" customWidth="1"/>
    <col min="5904" max="5905" width="12.140625" style="110" customWidth="1"/>
    <col min="5906" max="5906" width="12.28515625" style="110" customWidth="1"/>
    <col min="5907" max="5907" width="9.28515625" style="110" customWidth="1"/>
    <col min="5908" max="5908" width="9.7109375" style="110" customWidth="1"/>
    <col min="5909" max="5909" width="10.140625" style="110" customWidth="1"/>
    <col min="5910" max="5910" width="9.7109375" style="110" customWidth="1"/>
    <col min="5911" max="6146" width="11.5703125" style="110"/>
    <col min="6147" max="6147" width="22.140625" style="110" customWidth="1"/>
    <col min="6148" max="6148" width="42.85546875" style="110" customWidth="1"/>
    <col min="6149" max="6149" width="11.5703125" style="110"/>
    <col min="6150" max="6151" width="11.28515625" style="110" customWidth="1"/>
    <col min="6152" max="6152" width="12.140625" style="110" customWidth="1"/>
    <col min="6153" max="6153" width="11.7109375" style="110" customWidth="1"/>
    <col min="6154" max="6154" width="11.42578125" style="110" customWidth="1"/>
    <col min="6155" max="6155" width="12.7109375" style="110" customWidth="1"/>
    <col min="6156" max="6156" width="4.140625" style="110" customWidth="1"/>
    <col min="6157" max="6157" width="33.42578125" style="110" customWidth="1"/>
    <col min="6158" max="6158" width="12.5703125" style="110" customWidth="1"/>
    <col min="6159" max="6159" width="11.140625" style="110" customWidth="1"/>
    <col min="6160" max="6161" width="12.140625" style="110" customWidth="1"/>
    <col min="6162" max="6162" width="12.28515625" style="110" customWidth="1"/>
    <col min="6163" max="6163" width="9.28515625" style="110" customWidth="1"/>
    <col min="6164" max="6164" width="9.7109375" style="110" customWidth="1"/>
    <col min="6165" max="6165" width="10.140625" style="110" customWidth="1"/>
    <col min="6166" max="6166" width="9.7109375" style="110" customWidth="1"/>
    <col min="6167" max="6402" width="11.5703125" style="110"/>
    <col min="6403" max="6403" width="22.140625" style="110" customWidth="1"/>
    <col min="6404" max="6404" width="42.85546875" style="110" customWidth="1"/>
    <col min="6405" max="6405" width="11.5703125" style="110"/>
    <col min="6406" max="6407" width="11.28515625" style="110" customWidth="1"/>
    <col min="6408" max="6408" width="12.140625" style="110" customWidth="1"/>
    <col min="6409" max="6409" width="11.7109375" style="110" customWidth="1"/>
    <col min="6410" max="6410" width="11.42578125" style="110" customWidth="1"/>
    <col min="6411" max="6411" width="12.7109375" style="110" customWidth="1"/>
    <col min="6412" max="6412" width="4.140625" style="110" customWidth="1"/>
    <col min="6413" max="6413" width="33.42578125" style="110" customWidth="1"/>
    <col min="6414" max="6414" width="12.5703125" style="110" customWidth="1"/>
    <col min="6415" max="6415" width="11.140625" style="110" customWidth="1"/>
    <col min="6416" max="6417" width="12.140625" style="110" customWidth="1"/>
    <col min="6418" max="6418" width="12.28515625" style="110" customWidth="1"/>
    <col min="6419" max="6419" width="9.28515625" style="110" customWidth="1"/>
    <col min="6420" max="6420" width="9.7109375" style="110" customWidth="1"/>
    <col min="6421" max="6421" width="10.140625" style="110" customWidth="1"/>
    <col min="6422" max="6422" width="9.7109375" style="110" customWidth="1"/>
    <col min="6423" max="6658" width="11.5703125" style="110"/>
    <col min="6659" max="6659" width="22.140625" style="110" customWidth="1"/>
    <col min="6660" max="6660" width="42.85546875" style="110" customWidth="1"/>
    <col min="6661" max="6661" width="11.5703125" style="110"/>
    <col min="6662" max="6663" width="11.28515625" style="110" customWidth="1"/>
    <col min="6664" max="6664" width="12.140625" style="110" customWidth="1"/>
    <col min="6665" max="6665" width="11.7109375" style="110" customWidth="1"/>
    <col min="6666" max="6666" width="11.42578125" style="110" customWidth="1"/>
    <col min="6667" max="6667" width="12.7109375" style="110" customWidth="1"/>
    <col min="6668" max="6668" width="4.140625" style="110" customWidth="1"/>
    <col min="6669" max="6669" width="33.42578125" style="110" customWidth="1"/>
    <col min="6670" max="6670" width="12.5703125" style="110" customWidth="1"/>
    <col min="6671" max="6671" width="11.140625" style="110" customWidth="1"/>
    <col min="6672" max="6673" width="12.140625" style="110" customWidth="1"/>
    <col min="6674" max="6674" width="12.28515625" style="110" customWidth="1"/>
    <col min="6675" max="6675" width="9.28515625" style="110" customWidth="1"/>
    <col min="6676" max="6676" width="9.7109375" style="110" customWidth="1"/>
    <col min="6677" max="6677" width="10.140625" style="110" customWidth="1"/>
    <col min="6678" max="6678" width="9.7109375" style="110" customWidth="1"/>
    <col min="6679" max="6914" width="11.5703125" style="110"/>
    <col min="6915" max="6915" width="22.140625" style="110" customWidth="1"/>
    <col min="6916" max="6916" width="42.85546875" style="110" customWidth="1"/>
    <col min="6917" max="6917" width="11.5703125" style="110"/>
    <col min="6918" max="6919" width="11.28515625" style="110" customWidth="1"/>
    <col min="6920" max="6920" width="12.140625" style="110" customWidth="1"/>
    <col min="6921" max="6921" width="11.7109375" style="110" customWidth="1"/>
    <col min="6922" max="6922" width="11.42578125" style="110" customWidth="1"/>
    <col min="6923" max="6923" width="12.7109375" style="110" customWidth="1"/>
    <col min="6924" max="6924" width="4.140625" style="110" customWidth="1"/>
    <col min="6925" max="6925" width="33.42578125" style="110" customWidth="1"/>
    <col min="6926" max="6926" width="12.5703125" style="110" customWidth="1"/>
    <col min="6927" max="6927" width="11.140625" style="110" customWidth="1"/>
    <col min="6928" max="6929" width="12.140625" style="110" customWidth="1"/>
    <col min="6930" max="6930" width="12.28515625" style="110" customWidth="1"/>
    <col min="6931" max="6931" width="9.28515625" style="110" customWidth="1"/>
    <col min="6932" max="6932" width="9.7109375" style="110" customWidth="1"/>
    <col min="6933" max="6933" width="10.140625" style="110" customWidth="1"/>
    <col min="6934" max="6934" width="9.7109375" style="110" customWidth="1"/>
    <col min="6935" max="7170" width="11.5703125" style="110"/>
    <col min="7171" max="7171" width="22.140625" style="110" customWidth="1"/>
    <col min="7172" max="7172" width="42.85546875" style="110" customWidth="1"/>
    <col min="7173" max="7173" width="11.5703125" style="110"/>
    <col min="7174" max="7175" width="11.28515625" style="110" customWidth="1"/>
    <col min="7176" max="7176" width="12.140625" style="110" customWidth="1"/>
    <col min="7177" max="7177" width="11.7109375" style="110" customWidth="1"/>
    <col min="7178" max="7178" width="11.42578125" style="110" customWidth="1"/>
    <col min="7179" max="7179" width="12.7109375" style="110" customWidth="1"/>
    <col min="7180" max="7180" width="4.140625" style="110" customWidth="1"/>
    <col min="7181" max="7181" width="33.42578125" style="110" customWidth="1"/>
    <col min="7182" max="7182" width="12.5703125" style="110" customWidth="1"/>
    <col min="7183" max="7183" width="11.140625" style="110" customWidth="1"/>
    <col min="7184" max="7185" width="12.140625" style="110" customWidth="1"/>
    <col min="7186" max="7186" width="12.28515625" style="110" customWidth="1"/>
    <col min="7187" max="7187" width="9.28515625" style="110" customWidth="1"/>
    <col min="7188" max="7188" width="9.7109375" style="110" customWidth="1"/>
    <col min="7189" max="7189" width="10.140625" style="110" customWidth="1"/>
    <col min="7190" max="7190" width="9.7109375" style="110" customWidth="1"/>
    <col min="7191" max="7426" width="11.5703125" style="110"/>
    <col min="7427" max="7427" width="22.140625" style="110" customWidth="1"/>
    <col min="7428" max="7428" width="42.85546875" style="110" customWidth="1"/>
    <col min="7429" max="7429" width="11.5703125" style="110"/>
    <col min="7430" max="7431" width="11.28515625" style="110" customWidth="1"/>
    <col min="7432" max="7432" width="12.140625" style="110" customWidth="1"/>
    <col min="7433" max="7433" width="11.7109375" style="110" customWidth="1"/>
    <col min="7434" max="7434" width="11.42578125" style="110" customWidth="1"/>
    <col min="7435" max="7435" width="12.7109375" style="110" customWidth="1"/>
    <col min="7436" max="7436" width="4.140625" style="110" customWidth="1"/>
    <col min="7437" max="7437" width="33.42578125" style="110" customWidth="1"/>
    <col min="7438" max="7438" width="12.5703125" style="110" customWidth="1"/>
    <col min="7439" max="7439" width="11.140625" style="110" customWidth="1"/>
    <col min="7440" max="7441" width="12.140625" style="110" customWidth="1"/>
    <col min="7442" max="7442" width="12.28515625" style="110" customWidth="1"/>
    <col min="7443" max="7443" width="9.28515625" style="110" customWidth="1"/>
    <col min="7444" max="7444" width="9.7109375" style="110" customWidth="1"/>
    <col min="7445" max="7445" width="10.140625" style="110" customWidth="1"/>
    <col min="7446" max="7446" width="9.7109375" style="110" customWidth="1"/>
    <col min="7447" max="7682" width="11.5703125" style="110"/>
    <col min="7683" max="7683" width="22.140625" style="110" customWidth="1"/>
    <col min="7684" max="7684" width="42.85546875" style="110" customWidth="1"/>
    <col min="7685" max="7685" width="11.5703125" style="110"/>
    <col min="7686" max="7687" width="11.28515625" style="110" customWidth="1"/>
    <col min="7688" max="7688" width="12.140625" style="110" customWidth="1"/>
    <col min="7689" max="7689" width="11.7109375" style="110" customWidth="1"/>
    <col min="7690" max="7690" width="11.42578125" style="110" customWidth="1"/>
    <col min="7691" max="7691" width="12.7109375" style="110" customWidth="1"/>
    <col min="7692" max="7692" width="4.140625" style="110" customWidth="1"/>
    <col min="7693" max="7693" width="33.42578125" style="110" customWidth="1"/>
    <col min="7694" max="7694" width="12.5703125" style="110" customWidth="1"/>
    <col min="7695" max="7695" width="11.140625" style="110" customWidth="1"/>
    <col min="7696" max="7697" width="12.140625" style="110" customWidth="1"/>
    <col min="7698" max="7698" width="12.28515625" style="110" customWidth="1"/>
    <col min="7699" max="7699" width="9.28515625" style="110" customWidth="1"/>
    <col min="7700" max="7700" width="9.7109375" style="110" customWidth="1"/>
    <col min="7701" max="7701" width="10.140625" style="110" customWidth="1"/>
    <col min="7702" max="7702" width="9.7109375" style="110" customWidth="1"/>
    <col min="7703" max="7938" width="11.5703125" style="110"/>
    <col min="7939" max="7939" width="22.140625" style="110" customWidth="1"/>
    <col min="7940" max="7940" width="42.85546875" style="110" customWidth="1"/>
    <col min="7941" max="7941" width="11.5703125" style="110"/>
    <col min="7942" max="7943" width="11.28515625" style="110" customWidth="1"/>
    <col min="7944" max="7944" width="12.140625" style="110" customWidth="1"/>
    <col min="7945" max="7945" width="11.7109375" style="110" customWidth="1"/>
    <col min="7946" max="7946" width="11.42578125" style="110" customWidth="1"/>
    <col min="7947" max="7947" width="12.7109375" style="110" customWidth="1"/>
    <col min="7948" max="7948" width="4.140625" style="110" customWidth="1"/>
    <col min="7949" max="7949" width="33.42578125" style="110" customWidth="1"/>
    <col min="7950" max="7950" width="12.5703125" style="110" customWidth="1"/>
    <col min="7951" max="7951" width="11.140625" style="110" customWidth="1"/>
    <col min="7952" max="7953" width="12.140625" style="110" customWidth="1"/>
    <col min="7954" max="7954" width="12.28515625" style="110" customWidth="1"/>
    <col min="7955" max="7955" width="9.28515625" style="110" customWidth="1"/>
    <col min="7956" max="7956" width="9.7109375" style="110" customWidth="1"/>
    <col min="7957" max="7957" width="10.140625" style="110" customWidth="1"/>
    <col min="7958" max="7958" width="9.7109375" style="110" customWidth="1"/>
    <col min="7959" max="8194" width="11.5703125" style="110"/>
    <col min="8195" max="8195" width="22.140625" style="110" customWidth="1"/>
    <col min="8196" max="8196" width="42.85546875" style="110" customWidth="1"/>
    <col min="8197" max="8197" width="11.5703125" style="110"/>
    <col min="8198" max="8199" width="11.28515625" style="110" customWidth="1"/>
    <col min="8200" max="8200" width="12.140625" style="110" customWidth="1"/>
    <col min="8201" max="8201" width="11.7109375" style="110" customWidth="1"/>
    <col min="8202" max="8202" width="11.42578125" style="110" customWidth="1"/>
    <col min="8203" max="8203" width="12.7109375" style="110" customWidth="1"/>
    <col min="8204" max="8204" width="4.140625" style="110" customWidth="1"/>
    <col min="8205" max="8205" width="33.42578125" style="110" customWidth="1"/>
    <col min="8206" max="8206" width="12.5703125" style="110" customWidth="1"/>
    <col min="8207" max="8207" width="11.140625" style="110" customWidth="1"/>
    <col min="8208" max="8209" width="12.140625" style="110" customWidth="1"/>
    <col min="8210" max="8210" width="12.28515625" style="110" customWidth="1"/>
    <col min="8211" max="8211" width="9.28515625" style="110" customWidth="1"/>
    <col min="8212" max="8212" width="9.7109375" style="110" customWidth="1"/>
    <col min="8213" max="8213" width="10.140625" style="110" customWidth="1"/>
    <col min="8214" max="8214" width="9.7109375" style="110" customWidth="1"/>
    <col min="8215" max="8450" width="11.5703125" style="110"/>
    <col min="8451" max="8451" width="22.140625" style="110" customWidth="1"/>
    <col min="8452" max="8452" width="42.85546875" style="110" customWidth="1"/>
    <col min="8453" max="8453" width="11.5703125" style="110"/>
    <col min="8454" max="8455" width="11.28515625" style="110" customWidth="1"/>
    <col min="8456" max="8456" width="12.140625" style="110" customWidth="1"/>
    <col min="8457" max="8457" width="11.7109375" style="110" customWidth="1"/>
    <col min="8458" max="8458" width="11.42578125" style="110" customWidth="1"/>
    <col min="8459" max="8459" width="12.7109375" style="110" customWidth="1"/>
    <col min="8460" max="8460" width="4.140625" style="110" customWidth="1"/>
    <col min="8461" max="8461" width="33.42578125" style="110" customWidth="1"/>
    <col min="8462" max="8462" width="12.5703125" style="110" customWidth="1"/>
    <col min="8463" max="8463" width="11.140625" style="110" customWidth="1"/>
    <col min="8464" max="8465" width="12.140625" style="110" customWidth="1"/>
    <col min="8466" max="8466" width="12.28515625" style="110" customWidth="1"/>
    <col min="8467" max="8467" width="9.28515625" style="110" customWidth="1"/>
    <col min="8468" max="8468" width="9.7109375" style="110" customWidth="1"/>
    <col min="8469" max="8469" width="10.140625" style="110" customWidth="1"/>
    <col min="8470" max="8470" width="9.7109375" style="110" customWidth="1"/>
    <col min="8471" max="8706" width="11.5703125" style="110"/>
    <col min="8707" max="8707" width="22.140625" style="110" customWidth="1"/>
    <col min="8708" max="8708" width="42.85546875" style="110" customWidth="1"/>
    <col min="8709" max="8709" width="11.5703125" style="110"/>
    <col min="8710" max="8711" width="11.28515625" style="110" customWidth="1"/>
    <col min="8712" max="8712" width="12.140625" style="110" customWidth="1"/>
    <col min="8713" max="8713" width="11.7109375" style="110" customWidth="1"/>
    <col min="8714" max="8714" width="11.42578125" style="110" customWidth="1"/>
    <col min="8715" max="8715" width="12.7109375" style="110" customWidth="1"/>
    <col min="8716" max="8716" width="4.140625" style="110" customWidth="1"/>
    <col min="8717" max="8717" width="33.42578125" style="110" customWidth="1"/>
    <col min="8718" max="8718" width="12.5703125" style="110" customWidth="1"/>
    <col min="8719" max="8719" width="11.140625" style="110" customWidth="1"/>
    <col min="8720" max="8721" width="12.140625" style="110" customWidth="1"/>
    <col min="8722" max="8722" width="12.28515625" style="110" customWidth="1"/>
    <col min="8723" max="8723" width="9.28515625" style="110" customWidth="1"/>
    <col min="8724" max="8724" width="9.7109375" style="110" customWidth="1"/>
    <col min="8725" max="8725" width="10.140625" style="110" customWidth="1"/>
    <col min="8726" max="8726" width="9.7109375" style="110" customWidth="1"/>
    <col min="8727" max="8962" width="11.5703125" style="110"/>
    <col min="8963" max="8963" width="22.140625" style="110" customWidth="1"/>
    <col min="8964" max="8964" width="42.85546875" style="110" customWidth="1"/>
    <col min="8965" max="8965" width="11.5703125" style="110"/>
    <col min="8966" max="8967" width="11.28515625" style="110" customWidth="1"/>
    <col min="8968" max="8968" width="12.140625" style="110" customWidth="1"/>
    <col min="8969" max="8969" width="11.7109375" style="110" customWidth="1"/>
    <col min="8970" max="8970" width="11.42578125" style="110" customWidth="1"/>
    <col min="8971" max="8971" width="12.7109375" style="110" customWidth="1"/>
    <col min="8972" max="8972" width="4.140625" style="110" customWidth="1"/>
    <col min="8973" max="8973" width="33.42578125" style="110" customWidth="1"/>
    <col min="8974" max="8974" width="12.5703125" style="110" customWidth="1"/>
    <col min="8975" max="8975" width="11.140625" style="110" customWidth="1"/>
    <col min="8976" max="8977" width="12.140625" style="110" customWidth="1"/>
    <col min="8978" max="8978" width="12.28515625" style="110" customWidth="1"/>
    <col min="8979" max="8979" width="9.28515625" style="110" customWidth="1"/>
    <col min="8980" max="8980" width="9.7109375" style="110" customWidth="1"/>
    <col min="8981" max="8981" width="10.140625" style="110" customWidth="1"/>
    <col min="8982" max="8982" width="9.7109375" style="110" customWidth="1"/>
    <col min="8983" max="9218" width="11.5703125" style="110"/>
    <col min="9219" max="9219" width="22.140625" style="110" customWidth="1"/>
    <col min="9220" max="9220" width="42.85546875" style="110" customWidth="1"/>
    <col min="9221" max="9221" width="11.5703125" style="110"/>
    <col min="9222" max="9223" width="11.28515625" style="110" customWidth="1"/>
    <col min="9224" max="9224" width="12.140625" style="110" customWidth="1"/>
    <col min="9225" max="9225" width="11.7109375" style="110" customWidth="1"/>
    <col min="9226" max="9226" width="11.42578125" style="110" customWidth="1"/>
    <col min="9227" max="9227" width="12.7109375" style="110" customWidth="1"/>
    <col min="9228" max="9228" width="4.140625" style="110" customWidth="1"/>
    <col min="9229" max="9229" width="33.42578125" style="110" customWidth="1"/>
    <col min="9230" max="9230" width="12.5703125" style="110" customWidth="1"/>
    <col min="9231" max="9231" width="11.140625" style="110" customWidth="1"/>
    <col min="9232" max="9233" width="12.140625" style="110" customWidth="1"/>
    <col min="9234" max="9234" width="12.28515625" style="110" customWidth="1"/>
    <col min="9235" max="9235" width="9.28515625" style="110" customWidth="1"/>
    <col min="9236" max="9236" width="9.7109375" style="110" customWidth="1"/>
    <col min="9237" max="9237" width="10.140625" style="110" customWidth="1"/>
    <col min="9238" max="9238" width="9.7109375" style="110" customWidth="1"/>
    <col min="9239" max="9474" width="11.5703125" style="110"/>
    <col min="9475" max="9475" width="22.140625" style="110" customWidth="1"/>
    <col min="9476" max="9476" width="42.85546875" style="110" customWidth="1"/>
    <col min="9477" max="9477" width="11.5703125" style="110"/>
    <col min="9478" max="9479" width="11.28515625" style="110" customWidth="1"/>
    <col min="9480" max="9480" width="12.140625" style="110" customWidth="1"/>
    <col min="9481" max="9481" width="11.7109375" style="110" customWidth="1"/>
    <col min="9482" max="9482" width="11.42578125" style="110" customWidth="1"/>
    <col min="9483" max="9483" width="12.7109375" style="110" customWidth="1"/>
    <col min="9484" max="9484" width="4.140625" style="110" customWidth="1"/>
    <col min="9485" max="9485" width="33.42578125" style="110" customWidth="1"/>
    <col min="9486" max="9486" width="12.5703125" style="110" customWidth="1"/>
    <col min="9487" max="9487" width="11.140625" style="110" customWidth="1"/>
    <col min="9488" max="9489" width="12.140625" style="110" customWidth="1"/>
    <col min="9490" max="9490" width="12.28515625" style="110" customWidth="1"/>
    <col min="9491" max="9491" width="9.28515625" style="110" customWidth="1"/>
    <col min="9492" max="9492" width="9.7109375" style="110" customWidth="1"/>
    <col min="9493" max="9493" width="10.140625" style="110" customWidth="1"/>
    <col min="9494" max="9494" width="9.7109375" style="110" customWidth="1"/>
    <col min="9495" max="9730" width="11.5703125" style="110"/>
    <col min="9731" max="9731" width="22.140625" style="110" customWidth="1"/>
    <col min="9732" max="9732" width="42.85546875" style="110" customWidth="1"/>
    <col min="9733" max="9733" width="11.5703125" style="110"/>
    <col min="9734" max="9735" width="11.28515625" style="110" customWidth="1"/>
    <col min="9736" max="9736" width="12.140625" style="110" customWidth="1"/>
    <col min="9737" max="9737" width="11.7109375" style="110" customWidth="1"/>
    <col min="9738" max="9738" width="11.42578125" style="110" customWidth="1"/>
    <col min="9739" max="9739" width="12.7109375" style="110" customWidth="1"/>
    <col min="9740" max="9740" width="4.140625" style="110" customWidth="1"/>
    <col min="9741" max="9741" width="33.42578125" style="110" customWidth="1"/>
    <col min="9742" max="9742" width="12.5703125" style="110" customWidth="1"/>
    <col min="9743" max="9743" width="11.140625" style="110" customWidth="1"/>
    <col min="9744" max="9745" width="12.140625" style="110" customWidth="1"/>
    <col min="9746" max="9746" width="12.28515625" style="110" customWidth="1"/>
    <col min="9747" max="9747" width="9.28515625" style="110" customWidth="1"/>
    <col min="9748" max="9748" width="9.7109375" style="110" customWidth="1"/>
    <col min="9749" max="9749" width="10.140625" style="110" customWidth="1"/>
    <col min="9750" max="9750" width="9.7109375" style="110" customWidth="1"/>
    <col min="9751" max="9986" width="11.5703125" style="110"/>
    <col min="9987" max="9987" width="22.140625" style="110" customWidth="1"/>
    <col min="9988" max="9988" width="42.85546875" style="110" customWidth="1"/>
    <col min="9989" max="9989" width="11.5703125" style="110"/>
    <col min="9990" max="9991" width="11.28515625" style="110" customWidth="1"/>
    <col min="9992" max="9992" width="12.140625" style="110" customWidth="1"/>
    <col min="9993" max="9993" width="11.7109375" style="110" customWidth="1"/>
    <col min="9994" max="9994" width="11.42578125" style="110" customWidth="1"/>
    <col min="9995" max="9995" width="12.7109375" style="110" customWidth="1"/>
    <col min="9996" max="9996" width="4.140625" style="110" customWidth="1"/>
    <col min="9997" max="9997" width="33.42578125" style="110" customWidth="1"/>
    <col min="9998" max="9998" width="12.5703125" style="110" customWidth="1"/>
    <col min="9999" max="9999" width="11.140625" style="110" customWidth="1"/>
    <col min="10000" max="10001" width="12.140625" style="110" customWidth="1"/>
    <col min="10002" max="10002" width="12.28515625" style="110" customWidth="1"/>
    <col min="10003" max="10003" width="9.28515625" style="110" customWidth="1"/>
    <col min="10004" max="10004" width="9.7109375" style="110" customWidth="1"/>
    <col min="10005" max="10005" width="10.140625" style="110" customWidth="1"/>
    <col min="10006" max="10006" width="9.7109375" style="110" customWidth="1"/>
    <col min="10007" max="10242" width="11.5703125" style="110"/>
    <col min="10243" max="10243" width="22.140625" style="110" customWidth="1"/>
    <col min="10244" max="10244" width="42.85546875" style="110" customWidth="1"/>
    <col min="10245" max="10245" width="11.5703125" style="110"/>
    <col min="10246" max="10247" width="11.28515625" style="110" customWidth="1"/>
    <col min="10248" max="10248" width="12.140625" style="110" customWidth="1"/>
    <col min="10249" max="10249" width="11.7109375" style="110" customWidth="1"/>
    <col min="10250" max="10250" width="11.42578125" style="110" customWidth="1"/>
    <col min="10251" max="10251" width="12.7109375" style="110" customWidth="1"/>
    <col min="10252" max="10252" width="4.140625" style="110" customWidth="1"/>
    <col min="10253" max="10253" width="33.42578125" style="110" customWidth="1"/>
    <col min="10254" max="10254" width="12.5703125" style="110" customWidth="1"/>
    <col min="10255" max="10255" width="11.140625" style="110" customWidth="1"/>
    <col min="10256" max="10257" width="12.140625" style="110" customWidth="1"/>
    <col min="10258" max="10258" width="12.28515625" style="110" customWidth="1"/>
    <col min="10259" max="10259" width="9.28515625" style="110" customWidth="1"/>
    <col min="10260" max="10260" width="9.7109375" style="110" customWidth="1"/>
    <col min="10261" max="10261" width="10.140625" style="110" customWidth="1"/>
    <col min="10262" max="10262" width="9.7109375" style="110" customWidth="1"/>
    <col min="10263" max="10498" width="11.5703125" style="110"/>
    <col min="10499" max="10499" width="22.140625" style="110" customWidth="1"/>
    <col min="10500" max="10500" width="42.85546875" style="110" customWidth="1"/>
    <col min="10501" max="10501" width="11.5703125" style="110"/>
    <col min="10502" max="10503" width="11.28515625" style="110" customWidth="1"/>
    <col min="10504" max="10504" width="12.140625" style="110" customWidth="1"/>
    <col min="10505" max="10505" width="11.7109375" style="110" customWidth="1"/>
    <col min="10506" max="10506" width="11.42578125" style="110" customWidth="1"/>
    <col min="10507" max="10507" width="12.7109375" style="110" customWidth="1"/>
    <col min="10508" max="10508" width="4.140625" style="110" customWidth="1"/>
    <col min="10509" max="10509" width="33.42578125" style="110" customWidth="1"/>
    <col min="10510" max="10510" width="12.5703125" style="110" customWidth="1"/>
    <col min="10511" max="10511" width="11.140625" style="110" customWidth="1"/>
    <col min="10512" max="10513" width="12.140625" style="110" customWidth="1"/>
    <col min="10514" max="10514" width="12.28515625" style="110" customWidth="1"/>
    <col min="10515" max="10515" width="9.28515625" style="110" customWidth="1"/>
    <col min="10516" max="10516" width="9.7109375" style="110" customWidth="1"/>
    <col min="10517" max="10517" width="10.140625" style="110" customWidth="1"/>
    <col min="10518" max="10518" width="9.7109375" style="110" customWidth="1"/>
    <col min="10519" max="10754" width="11.5703125" style="110"/>
    <col min="10755" max="10755" width="22.140625" style="110" customWidth="1"/>
    <col min="10756" max="10756" width="42.85546875" style="110" customWidth="1"/>
    <col min="10757" max="10757" width="11.5703125" style="110"/>
    <col min="10758" max="10759" width="11.28515625" style="110" customWidth="1"/>
    <col min="10760" max="10760" width="12.140625" style="110" customWidth="1"/>
    <col min="10761" max="10761" width="11.7109375" style="110" customWidth="1"/>
    <col min="10762" max="10762" width="11.42578125" style="110" customWidth="1"/>
    <col min="10763" max="10763" width="12.7109375" style="110" customWidth="1"/>
    <col min="10764" max="10764" width="4.140625" style="110" customWidth="1"/>
    <col min="10765" max="10765" width="33.42578125" style="110" customWidth="1"/>
    <col min="10766" max="10766" width="12.5703125" style="110" customWidth="1"/>
    <col min="10767" max="10767" width="11.140625" style="110" customWidth="1"/>
    <col min="10768" max="10769" width="12.140625" style="110" customWidth="1"/>
    <col min="10770" max="10770" width="12.28515625" style="110" customWidth="1"/>
    <col min="10771" max="10771" width="9.28515625" style="110" customWidth="1"/>
    <col min="10772" max="10772" width="9.7109375" style="110" customWidth="1"/>
    <col min="10773" max="10773" width="10.140625" style="110" customWidth="1"/>
    <col min="10774" max="10774" width="9.7109375" style="110" customWidth="1"/>
    <col min="10775" max="11010" width="11.5703125" style="110"/>
    <col min="11011" max="11011" width="22.140625" style="110" customWidth="1"/>
    <col min="11012" max="11012" width="42.85546875" style="110" customWidth="1"/>
    <col min="11013" max="11013" width="11.5703125" style="110"/>
    <col min="11014" max="11015" width="11.28515625" style="110" customWidth="1"/>
    <col min="11016" max="11016" width="12.140625" style="110" customWidth="1"/>
    <col min="11017" max="11017" width="11.7109375" style="110" customWidth="1"/>
    <col min="11018" max="11018" width="11.42578125" style="110" customWidth="1"/>
    <col min="11019" max="11019" width="12.7109375" style="110" customWidth="1"/>
    <col min="11020" max="11020" width="4.140625" style="110" customWidth="1"/>
    <col min="11021" max="11021" width="33.42578125" style="110" customWidth="1"/>
    <col min="11022" max="11022" width="12.5703125" style="110" customWidth="1"/>
    <col min="11023" max="11023" width="11.140625" style="110" customWidth="1"/>
    <col min="11024" max="11025" width="12.140625" style="110" customWidth="1"/>
    <col min="11026" max="11026" width="12.28515625" style="110" customWidth="1"/>
    <col min="11027" max="11027" width="9.28515625" style="110" customWidth="1"/>
    <col min="11028" max="11028" width="9.7109375" style="110" customWidth="1"/>
    <col min="11029" max="11029" width="10.140625" style="110" customWidth="1"/>
    <col min="11030" max="11030" width="9.7109375" style="110" customWidth="1"/>
    <col min="11031" max="11266" width="11.5703125" style="110"/>
    <col min="11267" max="11267" width="22.140625" style="110" customWidth="1"/>
    <col min="11268" max="11268" width="42.85546875" style="110" customWidth="1"/>
    <col min="11269" max="11269" width="11.5703125" style="110"/>
    <col min="11270" max="11271" width="11.28515625" style="110" customWidth="1"/>
    <col min="11272" max="11272" width="12.140625" style="110" customWidth="1"/>
    <col min="11273" max="11273" width="11.7109375" style="110" customWidth="1"/>
    <col min="11274" max="11274" width="11.42578125" style="110" customWidth="1"/>
    <col min="11275" max="11275" width="12.7109375" style="110" customWidth="1"/>
    <col min="11276" max="11276" width="4.140625" style="110" customWidth="1"/>
    <col min="11277" max="11277" width="33.42578125" style="110" customWidth="1"/>
    <col min="11278" max="11278" width="12.5703125" style="110" customWidth="1"/>
    <col min="11279" max="11279" width="11.140625" style="110" customWidth="1"/>
    <col min="11280" max="11281" width="12.140625" style="110" customWidth="1"/>
    <col min="11282" max="11282" width="12.28515625" style="110" customWidth="1"/>
    <col min="11283" max="11283" width="9.28515625" style="110" customWidth="1"/>
    <col min="11284" max="11284" width="9.7109375" style="110" customWidth="1"/>
    <col min="11285" max="11285" width="10.140625" style="110" customWidth="1"/>
    <col min="11286" max="11286" width="9.7109375" style="110" customWidth="1"/>
    <col min="11287" max="11522" width="11.5703125" style="110"/>
    <col min="11523" max="11523" width="22.140625" style="110" customWidth="1"/>
    <col min="11524" max="11524" width="42.85546875" style="110" customWidth="1"/>
    <col min="11525" max="11525" width="11.5703125" style="110"/>
    <col min="11526" max="11527" width="11.28515625" style="110" customWidth="1"/>
    <col min="11528" max="11528" width="12.140625" style="110" customWidth="1"/>
    <col min="11529" max="11529" width="11.7109375" style="110" customWidth="1"/>
    <col min="11530" max="11530" width="11.42578125" style="110" customWidth="1"/>
    <col min="11531" max="11531" width="12.7109375" style="110" customWidth="1"/>
    <col min="11532" max="11532" width="4.140625" style="110" customWidth="1"/>
    <col min="11533" max="11533" width="33.42578125" style="110" customWidth="1"/>
    <col min="11534" max="11534" width="12.5703125" style="110" customWidth="1"/>
    <col min="11535" max="11535" width="11.140625" style="110" customWidth="1"/>
    <col min="11536" max="11537" width="12.140625" style="110" customWidth="1"/>
    <col min="11538" max="11538" width="12.28515625" style="110" customWidth="1"/>
    <col min="11539" max="11539" width="9.28515625" style="110" customWidth="1"/>
    <col min="11540" max="11540" width="9.7109375" style="110" customWidth="1"/>
    <col min="11541" max="11541" width="10.140625" style="110" customWidth="1"/>
    <col min="11542" max="11542" width="9.7109375" style="110" customWidth="1"/>
    <col min="11543" max="11778" width="11.5703125" style="110"/>
    <col min="11779" max="11779" width="22.140625" style="110" customWidth="1"/>
    <col min="11780" max="11780" width="42.85546875" style="110" customWidth="1"/>
    <col min="11781" max="11781" width="11.5703125" style="110"/>
    <col min="11782" max="11783" width="11.28515625" style="110" customWidth="1"/>
    <col min="11784" max="11784" width="12.140625" style="110" customWidth="1"/>
    <col min="11785" max="11785" width="11.7109375" style="110" customWidth="1"/>
    <col min="11786" max="11786" width="11.42578125" style="110" customWidth="1"/>
    <col min="11787" max="11787" width="12.7109375" style="110" customWidth="1"/>
    <col min="11788" max="11788" width="4.140625" style="110" customWidth="1"/>
    <col min="11789" max="11789" width="33.42578125" style="110" customWidth="1"/>
    <col min="11790" max="11790" width="12.5703125" style="110" customWidth="1"/>
    <col min="11791" max="11791" width="11.140625" style="110" customWidth="1"/>
    <col min="11792" max="11793" width="12.140625" style="110" customWidth="1"/>
    <col min="11794" max="11794" width="12.28515625" style="110" customWidth="1"/>
    <col min="11795" max="11795" width="9.28515625" style="110" customWidth="1"/>
    <col min="11796" max="11796" width="9.7109375" style="110" customWidth="1"/>
    <col min="11797" max="11797" width="10.140625" style="110" customWidth="1"/>
    <col min="11798" max="11798" width="9.7109375" style="110" customWidth="1"/>
    <col min="11799" max="12034" width="11.5703125" style="110"/>
    <col min="12035" max="12035" width="22.140625" style="110" customWidth="1"/>
    <col min="12036" max="12036" width="42.85546875" style="110" customWidth="1"/>
    <col min="12037" max="12037" width="11.5703125" style="110"/>
    <col min="12038" max="12039" width="11.28515625" style="110" customWidth="1"/>
    <col min="12040" max="12040" width="12.140625" style="110" customWidth="1"/>
    <col min="12041" max="12041" width="11.7109375" style="110" customWidth="1"/>
    <col min="12042" max="12042" width="11.42578125" style="110" customWidth="1"/>
    <col min="12043" max="12043" width="12.7109375" style="110" customWidth="1"/>
    <col min="12044" max="12044" width="4.140625" style="110" customWidth="1"/>
    <col min="12045" max="12045" width="33.42578125" style="110" customWidth="1"/>
    <col min="12046" max="12046" width="12.5703125" style="110" customWidth="1"/>
    <col min="12047" max="12047" width="11.140625" style="110" customWidth="1"/>
    <col min="12048" max="12049" width="12.140625" style="110" customWidth="1"/>
    <col min="12050" max="12050" width="12.28515625" style="110" customWidth="1"/>
    <col min="12051" max="12051" width="9.28515625" style="110" customWidth="1"/>
    <col min="12052" max="12052" width="9.7109375" style="110" customWidth="1"/>
    <col min="12053" max="12053" width="10.140625" style="110" customWidth="1"/>
    <col min="12054" max="12054" width="9.7109375" style="110" customWidth="1"/>
    <col min="12055" max="12290" width="11.5703125" style="110"/>
    <col min="12291" max="12291" width="22.140625" style="110" customWidth="1"/>
    <col min="12292" max="12292" width="42.85546875" style="110" customWidth="1"/>
    <col min="12293" max="12293" width="11.5703125" style="110"/>
    <col min="12294" max="12295" width="11.28515625" style="110" customWidth="1"/>
    <col min="12296" max="12296" width="12.140625" style="110" customWidth="1"/>
    <col min="12297" max="12297" width="11.7109375" style="110" customWidth="1"/>
    <col min="12298" max="12298" width="11.42578125" style="110" customWidth="1"/>
    <col min="12299" max="12299" width="12.7109375" style="110" customWidth="1"/>
    <col min="12300" max="12300" width="4.140625" style="110" customWidth="1"/>
    <col min="12301" max="12301" width="33.42578125" style="110" customWidth="1"/>
    <col min="12302" max="12302" width="12.5703125" style="110" customWidth="1"/>
    <col min="12303" max="12303" width="11.140625" style="110" customWidth="1"/>
    <col min="12304" max="12305" width="12.140625" style="110" customWidth="1"/>
    <col min="12306" max="12306" width="12.28515625" style="110" customWidth="1"/>
    <col min="12307" max="12307" width="9.28515625" style="110" customWidth="1"/>
    <col min="12308" max="12308" width="9.7109375" style="110" customWidth="1"/>
    <col min="12309" max="12309" width="10.140625" style="110" customWidth="1"/>
    <col min="12310" max="12310" width="9.7109375" style="110" customWidth="1"/>
    <col min="12311" max="12546" width="11.5703125" style="110"/>
    <col min="12547" max="12547" width="22.140625" style="110" customWidth="1"/>
    <col min="12548" max="12548" width="42.85546875" style="110" customWidth="1"/>
    <col min="12549" max="12549" width="11.5703125" style="110"/>
    <col min="12550" max="12551" width="11.28515625" style="110" customWidth="1"/>
    <col min="12552" max="12552" width="12.140625" style="110" customWidth="1"/>
    <col min="12553" max="12553" width="11.7109375" style="110" customWidth="1"/>
    <col min="12554" max="12554" width="11.42578125" style="110" customWidth="1"/>
    <col min="12555" max="12555" width="12.7109375" style="110" customWidth="1"/>
    <col min="12556" max="12556" width="4.140625" style="110" customWidth="1"/>
    <col min="12557" max="12557" width="33.42578125" style="110" customWidth="1"/>
    <col min="12558" max="12558" width="12.5703125" style="110" customWidth="1"/>
    <col min="12559" max="12559" width="11.140625" style="110" customWidth="1"/>
    <col min="12560" max="12561" width="12.140625" style="110" customWidth="1"/>
    <col min="12562" max="12562" width="12.28515625" style="110" customWidth="1"/>
    <col min="12563" max="12563" width="9.28515625" style="110" customWidth="1"/>
    <col min="12564" max="12564" width="9.7109375" style="110" customWidth="1"/>
    <col min="12565" max="12565" width="10.140625" style="110" customWidth="1"/>
    <col min="12566" max="12566" width="9.7109375" style="110" customWidth="1"/>
    <col min="12567" max="12802" width="11.5703125" style="110"/>
    <col min="12803" max="12803" width="22.140625" style="110" customWidth="1"/>
    <col min="12804" max="12804" width="42.85546875" style="110" customWidth="1"/>
    <col min="12805" max="12805" width="11.5703125" style="110"/>
    <col min="12806" max="12807" width="11.28515625" style="110" customWidth="1"/>
    <col min="12808" max="12808" width="12.140625" style="110" customWidth="1"/>
    <col min="12809" max="12809" width="11.7109375" style="110" customWidth="1"/>
    <col min="12810" max="12810" width="11.42578125" style="110" customWidth="1"/>
    <col min="12811" max="12811" width="12.7109375" style="110" customWidth="1"/>
    <col min="12812" max="12812" width="4.140625" style="110" customWidth="1"/>
    <col min="12813" max="12813" width="33.42578125" style="110" customWidth="1"/>
    <col min="12814" max="12814" width="12.5703125" style="110" customWidth="1"/>
    <col min="12815" max="12815" width="11.140625" style="110" customWidth="1"/>
    <col min="12816" max="12817" width="12.140625" style="110" customWidth="1"/>
    <col min="12818" max="12818" width="12.28515625" style="110" customWidth="1"/>
    <col min="12819" max="12819" width="9.28515625" style="110" customWidth="1"/>
    <col min="12820" max="12820" width="9.7109375" style="110" customWidth="1"/>
    <col min="12821" max="12821" width="10.140625" style="110" customWidth="1"/>
    <col min="12822" max="12822" width="9.7109375" style="110" customWidth="1"/>
    <col min="12823" max="13058" width="11.5703125" style="110"/>
    <col min="13059" max="13059" width="22.140625" style="110" customWidth="1"/>
    <col min="13060" max="13060" width="42.85546875" style="110" customWidth="1"/>
    <col min="13061" max="13061" width="11.5703125" style="110"/>
    <col min="13062" max="13063" width="11.28515625" style="110" customWidth="1"/>
    <col min="13064" max="13064" width="12.140625" style="110" customWidth="1"/>
    <col min="13065" max="13065" width="11.7109375" style="110" customWidth="1"/>
    <col min="13066" max="13066" width="11.42578125" style="110" customWidth="1"/>
    <col min="13067" max="13067" width="12.7109375" style="110" customWidth="1"/>
    <col min="13068" max="13068" width="4.140625" style="110" customWidth="1"/>
    <col min="13069" max="13069" width="33.42578125" style="110" customWidth="1"/>
    <col min="13070" max="13070" width="12.5703125" style="110" customWidth="1"/>
    <col min="13071" max="13071" width="11.140625" style="110" customWidth="1"/>
    <col min="13072" max="13073" width="12.140625" style="110" customWidth="1"/>
    <col min="13074" max="13074" width="12.28515625" style="110" customWidth="1"/>
    <col min="13075" max="13075" width="9.28515625" style="110" customWidth="1"/>
    <col min="13076" max="13076" width="9.7109375" style="110" customWidth="1"/>
    <col min="13077" max="13077" width="10.140625" style="110" customWidth="1"/>
    <col min="13078" max="13078" width="9.7109375" style="110" customWidth="1"/>
    <col min="13079" max="13314" width="11.5703125" style="110"/>
    <col min="13315" max="13315" width="22.140625" style="110" customWidth="1"/>
    <col min="13316" max="13316" width="42.85546875" style="110" customWidth="1"/>
    <col min="13317" max="13317" width="11.5703125" style="110"/>
    <col min="13318" max="13319" width="11.28515625" style="110" customWidth="1"/>
    <col min="13320" max="13320" width="12.140625" style="110" customWidth="1"/>
    <col min="13321" max="13321" width="11.7109375" style="110" customWidth="1"/>
    <col min="13322" max="13322" width="11.42578125" style="110" customWidth="1"/>
    <col min="13323" max="13323" width="12.7109375" style="110" customWidth="1"/>
    <col min="13324" max="13324" width="4.140625" style="110" customWidth="1"/>
    <col min="13325" max="13325" width="33.42578125" style="110" customWidth="1"/>
    <col min="13326" max="13326" width="12.5703125" style="110" customWidth="1"/>
    <col min="13327" max="13327" width="11.140625" style="110" customWidth="1"/>
    <col min="13328" max="13329" width="12.140625" style="110" customWidth="1"/>
    <col min="13330" max="13330" width="12.28515625" style="110" customWidth="1"/>
    <col min="13331" max="13331" width="9.28515625" style="110" customWidth="1"/>
    <col min="13332" max="13332" width="9.7109375" style="110" customWidth="1"/>
    <col min="13333" max="13333" width="10.140625" style="110" customWidth="1"/>
    <col min="13334" max="13334" width="9.7109375" style="110" customWidth="1"/>
    <col min="13335" max="13570" width="11.5703125" style="110"/>
    <col min="13571" max="13571" width="22.140625" style="110" customWidth="1"/>
    <col min="13572" max="13572" width="42.85546875" style="110" customWidth="1"/>
    <col min="13573" max="13573" width="11.5703125" style="110"/>
    <col min="13574" max="13575" width="11.28515625" style="110" customWidth="1"/>
    <col min="13576" max="13576" width="12.140625" style="110" customWidth="1"/>
    <col min="13577" max="13577" width="11.7109375" style="110" customWidth="1"/>
    <col min="13578" max="13578" width="11.42578125" style="110" customWidth="1"/>
    <col min="13579" max="13579" width="12.7109375" style="110" customWidth="1"/>
    <col min="13580" max="13580" width="4.140625" style="110" customWidth="1"/>
    <col min="13581" max="13581" width="33.42578125" style="110" customWidth="1"/>
    <col min="13582" max="13582" width="12.5703125" style="110" customWidth="1"/>
    <col min="13583" max="13583" width="11.140625" style="110" customWidth="1"/>
    <col min="13584" max="13585" width="12.140625" style="110" customWidth="1"/>
    <col min="13586" max="13586" width="12.28515625" style="110" customWidth="1"/>
    <col min="13587" max="13587" width="9.28515625" style="110" customWidth="1"/>
    <col min="13588" max="13588" width="9.7109375" style="110" customWidth="1"/>
    <col min="13589" max="13589" width="10.140625" style="110" customWidth="1"/>
    <col min="13590" max="13590" width="9.7109375" style="110" customWidth="1"/>
    <col min="13591" max="13826" width="11.5703125" style="110"/>
    <col min="13827" max="13827" width="22.140625" style="110" customWidth="1"/>
    <col min="13828" max="13828" width="42.85546875" style="110" customWidth="1"/>
    <col min="13829" max="13829" width="11.5703125" style="110"/>
    <col min="13830" max="13831" width="11.28515625" style="110" customWidth="1"/>
    <col min="13832" max="13832" width="12.140625" style="110" customWidth="1"/>
    <col min="13833" max="13833" width="11.7109375" style="110" customWidth="1"/>
    <col min="13834" max="13834" width="11.42578125" style="110" customWidth="1"/>
    <col min="13835" max="13835" width="12.7109375" style="110" customWidth="1"/>
    <col min="13836" max="13836" width="4.140625" style="110" customWidth="1"/>
    <col min="13837" max="13837" width="33.42578125" style="110" customWidth="1"/>
    <col min="13838" max="13838" width="12.5703125" style="110" customWidth="1"/>
    <col min="13839" max="13839" width="11.140625" style="110" customWidth="1"/>
    <col min="13840" max="13841" width="12.140625" style="110" customWidth="1"/>
    <col min="13842" max="13842" width="12.28515625" style="110" customWidth="1"/>
    <col min="13843" max="13843" width="9.28515625" style="110" customWidth="1"/>
    <col min="13844" max="13844" width="9.7109375" style="110" customWidth="1"/>
    <col min="13845" max="13845" width="10.140625" style="110" customWidth="1"/>
    <col min="13846" max="13846" width="9.7109375" style="110" customWidth="1"/>
    <col min="13847" max="14082" width="11.5703125" style="110"/>
    <col min="14083" max="14083" width="22.140625" style="110" customWidth="1"/>
    <col min="14084" max="14084" width="42.85546875" style="110" customWidth="1"/>
    <col min="14085" max="14085" width="11.5703125" style="110"/>
    <col min="14086" max="14087" width="11.28515625" style="110" customWidth="1"/>
    <col min="14088" max="14088" width="12.140625" style="110" customWidth="1"/>
    <col min="14089" max="14089" width="11.7109375" style="110" customWidth="1"/>
    <col min="14090" max="14090" width="11.42578125" style="110" customWidth="1"/>
    <col min="14091" max="14091" width="12.7109375" style="110" customWidth="1"/>
    <col min="14092" max="14092" width="4.140625" style="110" customWidth="1"/>
    <col min="14093" max="14093" width="33.42578125" style="110" customWidth="1"/>
    <col min="14094" max="14094" width="12.5703125" style="110" customWidth="1"/>
    <col min="14095" max="14095" width="11.140625" style="110" customWidth="1"/>
    <col min="14096" max="14097" width="12.140625" style="110" customWidth="1"/>
    <col min="14098" max="14098" width="12.28515625" style="110" customWidth="1"/>
    <col min="14099" max="14099" width="9.28515625" style="110" customWidth="1"/>
    <col min="14100" max="14100" width="9.7109375" style="110" customWidth="1"/>
    <col min="14101" max="14101" width="10.140625" style="110" customWidth="1"/>
    <col min="14102" max="14102" width="9.7109375" style="110" customWidth="1"/>
    <col min="14103" max="14338" width="11.5703125" style="110"/>
    <col min="14339" max="14339" width="22.140625" style="110" customWidth="1"/>
    <col min="14340" max="14340" width="42.85546875" style="110" customWidth="1"/>
    <col min="14341" max="14341" width="11.5703125" style="110"/>
    <col min="14342" max="14343" width="11.28515625" style="110" customWidth="1"/>
    <col min="14344" max="14344" width="12.140625" style="110" customWidth="1"/>
    <col min="14345" max="14345" width="11.7109375" style="110" customWidth="1"/>
    <col min="14346" max="14346" width="11.42578125" style="110" customWidth="1"/>
    <col min="14347" max="14347" width="12.7109375" style="110" customWidth="1"/>
    <col min="14348" max="14348" width="4.140625" style="110" customWidth="1"/>
    <col min="14349" max="14349" width="33.42578125" style="110" customWidth="1"/>
    <col min="14350" max="14350" width="12.5703125" style="110" customWidth="1"/>
    <col min="14351" max="14351" width="11.140625" style="110" customWidth="1"/>
    <col min="14352" max="14353" width="12.140625" style="110" customWidth="1"/>
    <col min="14354" max="14354" width="12.28515625" style="110" customWidth="1"/>
    <col min="14355" max="14355" width="9.28515625" style="110" customWidth="1"/>
    <col min="14356" max="14356" width="9.7109375" style="110" customWidth="1"/>
    <col min="14357" max="14357" width="10.140625" style="110" customWidth="1"/>
    <col min="14358" max="14358" width="9.7109375" style="110" customWidth="1"/>
    <col min="14359" max="14594" width="11.5703125" style="110"/>
    <col min="14595" max="14595" width="22.140625" style="110" customWidth="1"/>
    <col min="14596" max="14596" width="42.85546875" style="110" customWidth="1"/>
    <col min="14597" max="14597" width="11.5703125" style="110"/>
    <col min="14598" max="14599" width="11.28515625" style="110" customWidth="1"/>
    <col min="14600" max="14600" width="12.140625" style="110" customWidth="1"/>
    <col min="14601" max="14601" width="11.7109375" style="110" customWidth="1"/>
    <col min="14602" max="14602" width="11.42578125" style="110" customWidth="1"/>
    <col min="14603" max="14603" width="12.7109375" style="110" customWidth="1"/>
    <col min="14604" max="14604" width="4.140625" style="110" customWidth="1"/>
    <col min="14605" max="14605" width="33.42578125" style="110" customWidth="1"/>
    <col min="14606" max="14606" width="12.5703125" style="110" customWidth="1"/>
    <col min="14607" max="14607" width="11.140625" style="110" customWidth="1"/>
    <col min="14608" max="14609" width="12.140625" style="110" customWidth="1"/>
    <col min="14610" max="14610" width="12.28515625" style="110" customWidth="1"/>
    <col min="14611" max="14611" width="9.28515625" style="110" customWidth="1"/>
    <col min="14612" max="14612" width="9.7109375" style="110" customWidth="1"/>
    <col min="14613" max="14613" width="10.140625" style="110" customWidth="1"/>
    <col min="14614" max="14614" width="9.7109375" style="110" customWidth="1"/>
    <col min="14615" max="14850" width="11.5703125" style="110"/>
    <col min="14851" max="14851" width="22.140625" style="110" customWidth="1"/>
    <col min="14852" max="14852" width="42.85546875" style="110" customWidth="1"/>
    <col min="14853" max="14853" width="11.5703125" style="110"/>
    <col min="14854" max="14855" width="11.28515625" style="110" customWidth="1"/>
    <col min="14856" max="14856" width="12.140625" style="110" customWidth="1"/>
    <col min="14857" max="14857" width="11.7109375" style="110" customWidth="1"/>
    <col min="14858" max="14858" width="11.42578125" style="110" customWidth="1"/>
    <col min="14859" max="14859" width="12.7109375" style="110" customWidth="1"/>
    <col min="14860" max="14860" width="4.140625" style="110" customWidth="1"/>
    <col min="14861" max="14861" width="33.42578125" style="110" customWidth="1"/>
    <col min="14862" max="14862" width="12.5703125" style="110" customWidth="1"/>
    <col min="14863" max="14863" width="11.140625" style="110" customWidth="1"/>
    <col min="14864" max="14865" width="12.140625" style="110" customWidth="1"/>
    <col min="14866" max="14866" width="12.28515625" style="110" customWidth="1"/>
    <col min="14867" max="14867" width="9.28515625" style="110" customWidth="1"/>
    <col min="14868" max="14868" width="9.7109375" style="110" customWidth="1"/>
    <col min="14869" max="14869" width="10.140625" style="110" customWidth="1"/>
    <col min="14870" max="14870" width="9.7109375" style="110" customWidth="1"/>
    <col min="14871" max="15106" width="11.5703125" style="110"/>
    <col min="15107" max="15107" width="22.140625" style="110" customWidth="1"/>
    <col min="15108" max="15108" width="42.85546875" style="110" customWidth="1"/>
    <col min="15109" max="15109" width="11.5703125" style="110"/>
    <col min="15110" max="15111" width="11.28515625" style="110" customWidth="1"/>
    <col min="15112" max="15112" width="12.140625" style="110" customWidth="1"/>
    <col min="15113" max="15113" width="11.7109375" style="110" customWidth="1"/>
    <col min="15114" max="15114" width="11.42578125" style="110" customWidth="1"/>
    <col min="15115" max="15115" width="12.7109375" style="110" customWidth="1"/>
    <col min="15116" max="15116" width="4.140625" style="110" customWidth="1"/>
    <col min="15117" max="15117" width="33.42578125" style="110" customWidth="1"/>
    <col min="15118" max="15118" width="12.5703125" style="110" customWidth="1"/>
    <col min="15119" max="15119" width="11.140625" style="110" customWidth="1"/>
    <col min="15120" max="15121" width="12.140625" style="110" customWidth="1"/>
    <col min="15122" max="15122" width="12.28515625" style="110" customWidth="1"/>
    <col min="15123" max="15123" width="9.28515625" style="110" customWidth="1"/>
    <col min="15124" max="15124" width="9.7109375" style="110" customWidth="1"/>
    <col min="15125" max="15125" width="10.140625" style="110" customWidth="1"/>
    <col min="15126" max="15126" width="9.7109375" style="110" customWidth="1"/>
    <col min="15127" max="15362" width="11.5703125" style="110"/>
    <col min="15363" max="15363" width="22.140625" style="110" customWidth="1"/>
    <col min="15364" max="15364" width="42.85546875" style="110" customWidth="1"/>
    <col min="15365" max="15365" width="11.5703125" style="110"/>
    <col min="15366" max="15367" width="11.28515625" style="110" customWidth="1"/>
    <col min="15368" max="15368" width="12.140625" style="110" customWidth="1"/>
    <col min="15369" max="15369" width="11.7109375" style="110" customWidth="1"/>
    <col min="15370" max="15370" width="11.42578125" style="110" customWidth="1"/>
    <col min="15371" max="15371" width="12.7109375" style="110" customWidth="1"/>
    <col min="15372" max="15372" width="4.140625" style="110" customWidth="1"/>
    <col min="15373" max="15373" width="33.42578125" style="110" customWidth="1"/>
    <col min="15374" max="15374" width="12.5703125" style="110" customWidth="1"/>
    <col min="15375" max="15375" width="11.140625" style="110" customWidth="1"/>
    <col min="15376" max="15377" width="12.140625" style="110" customWidth="1"/>
    <col min="15378" max="15378" width="12.28515625" style="110" customWidth="1"/>
    <col min="15379" max="15379" width="9.28515625" style="110" customWidth="1"/>
    <col min="15380" max="15380" width="9.7109375" style="110" customWidth="1"/>
    <col min="15381" max="15381" width="10.140625" style="110" customWidth="1"/>
    <col min="15382" max="15382" width="9.7109375" style="110" customWidth="1"/>
    <col min="15383" max="15618" width="11.5703125" style="110"/>
    <col min="15619" max="15619" width="22.140625" style="110" customWidth="1"/>
    <col min="15620" max="15620" width="42.85546875" style="110" customWidth="1"/>
    <col min="15621" max="15621" width="11.5703125" style="110"/>
    <col min="15622" max="15623" width="11.28515625" style="110" customWidth="1"/>
    <col min="15624" max="15624" width="12.140625" style="110" customWidth="1"/>
    <col min="15625" max="15625" width="11.7109375" style="110" customWidth="1"/>
    <col min="15626" max="15626" width="11.42578125" style="110" customWidth="1"/>
    <col min="15627" max="15627" width="12.7109375" style="110" customWidth="1"/>
    <col min="15628" max="15628" width="4.140625" style="110" customWidth="1"/>
    <col min="15629" max="15629" width="33.42578125" style="110" customWidth="1"/>
    <col min="15630" max="15630" width="12.5703125" style="110" customWidth="1"/>
    <col min="15631" max="15631" width="11.140625" style="110" customWidth="1"/>
    <col min="15632" max="15633" width="12.140625" style="110" customWidth="1"/>
    <col min="15634" max="15634" width="12.28515625" style="110" customWidth="1"/>
    <col min="15635" max="15635" width="9.28515625" style="110" customWidth="1"/>
    <col min="15636" max="15636" width="9.7109375" style="110" customWidth="1"/>
    <col min="15637" max="15637" width="10.140625" style="110" customWidth="1"/>
    <col min="15638" max="15638" width="9.7109375" style="110" customWidth="1"/>
    <col min="15639" max="15874" width="11.5703125" style="110"/>
    <col min="15875" max="15875" width="22.140625" style="110" customWidth="1"/>
    <col min="15876" max="15876" width="42.85546875" style="110" customWidth="1"/>
    <col min="15877" max="15877" width="11.5703125" style="110"/>
    <col min="15878" max="15879" width="11.28515625" style="110" customWidth="1"/>
    <col min="15880" max="15880" width="12.140625" style="110" customWidth="1"/>
    <col min="15881" max="15881" width="11.7109375" style="110" customWidth="1"/>
    <col min="15882" max="15882" width="11.42578125" style="110" customWidth="1"/>
    <col min="15883" max="15883" width="12.7109375" style="110" customWidth="1"/>
    <col min="15884" max="15884" width="4.140625" style="110" customWidth="1"/>
    <col min="15885" max="15885" width="33.42578125" style="110" customWidth="1"/>
    <col min="15886" max="15886" width="12.5703125" style="110" customWidth="1"/>
    <col min="15887" max="15887" width="11.140625" style="110" customWidth="1"/>
    <col min="15888" max="15889" width="12.140625" style="110" customWidth="1"/>
    <col min="15890" max="15890" width="12.28515625" style="110" customWidth="1"/>
    <col min="15891" max="15891" width="9.28515625" style="110" customWidth="1"/>
    <col min="15892" max="15892" width="9.7109375" style="110" customWidth="1"/>
    <col min="15893" max="15893" width="10.140625" style="110" customWidth="1"/>
    <col min="15894" max="15894" width="9.7109375" style="110" customWidth="1"/>
    <col min="15895" max="16130" width="11.5703125" style="110"/>
    <col min="16131" max="16131" width="22.140625" style="110" customWidth="1"/>
    <col min="16132" max="16132" width="42.85546875" style="110" customWidth="1"/>
    <col min="16133" max="16133" width="11.5703125" style="110"/>
    <col min="16134" max="16135" width="11.28515625" style="110" customWidth="1"/>
    <col min="16136" max="16136" width="12.140625" style="110" customWidth="1"/>
    <col min="16137" max="16137" width="11.7109375" style="110" customWidth="1"/>
    <col min="16138" max="16138" width="11.42578125" style="110" customWidth="1"/>
    <col min="16139" max="16139" width="12.7109375" style="110" customWidth="1"/>
    <col min="16140" max="16140" width="4.140625" style="110" customWidth="1"/>
    <col min="16141" max="16141" width="33.42578125" style="110" customWidth="1"/>
    <col min="16142" max="16142" width="12.5703125" style="110" customWidth="1"/>
    <col min="16143" max="16143" width="11.140625" style="110" customWidth="1"/>
    <col min="16144" max="16145" width="12.140625" style="110" customWidth="1"/>
    <col min="16146" max="16146" width="12.28515625" style="110" customWidth="1"/>
    <col min="16147" max="16147" width="9.28515625" style="110" customWidth="1"/>
    <col min="16148" max="16148" width="9.7109375" style="110" customWidth="1"/>
    <col min="16149" max="16149" width="10.140625" style="110" customWidth="1"/>
    <col min="16150" max="16150" width="9.7109375" style="110" customWidth="1"/>
    <col min="16151" max="16384" width="11.5703125" style="110"/>
  </cols>
  <sheetData>
    <row r="2" spans="1:32" ht="18.75" x14ac:dyDescent="0.3">
      <c r="A2" s="2"/>
      <c r="B2" s="3" t="s">
        <v>0</v>
      </c>
      <c r="C2" s="2"/>
      <c r="D2" s="2"/>
      <c r="E2" s="2"/>
      <c r="F2" s="2"/>
      <c r="G2" s="4"/>
      <c r="H2" s="4"/>
      <c r="I2" s="5"/>
      <c r="K2" s="3"/>
      <c r="L2" s="3" t="s">
        <v>1</v>
      </c>
      <c r="M2" s="3"/>
      <c r="N2" s="3"/>
      <c r="O2" s="3"/>
      <c r="P2" s="3"/>
      <c r="Q2" s="3"/>
      <c r="R2" s="3"/>
      <c r="S2" s="3"/>
      <c r="T2" s="3"/>
      <c r="U2" s="3"/>
      <c r="V2" s="6"/>
      <c r="W2" s="4"/>
      <c r="X2" s="7"/>
      <c r="Y2" s="7"/>
    </row>
    <row r="3" spans="1:32" ht="18.75" x14ac:dyDescent="0.3">
      <c r="A3" s="3" t="s">
        <v>2</v>
      </c>
      <c r="B3" s="3"/>
      <c r="C3" s="3"/>
      <c r="D3" s="3"/>
      <c r="E3" s="3"/>
      <c r="F3" s="3"/>
      <c r="G3" s="4"/>
      <c r="H3" s="4"/>
      <c r="I3" s="5"/>
      <c r="K3" s="3" t="s">
        <v>2</v>
      </c>
      <c r="L3" s="3"/>
      <c r="M3" s="3"/>
      <c r="N3" s="3"/>
      <c r="O3" s="3"/>
      <c r="P3" s="3"/>
      <c r="Q3" s="3"/>
      <c r="R3" s="3"/>
      <c r="S3" s="3"/>
      <c r="T3" s="3"/>
      <c r="U3" s="3"/>
      <c r="V3" s="6"/>
      <c r="W3" s="4"/>
      <c r="X3" s="7"/>
      <c r="Y3" s="7"/>
      <c r="Z3" s="120"/>
      <c r="AA3" s="120"/>
      <c r="AB3" s="120"/>
      <c r="AC3" s="120"/>
      <c r="AD3" s="120"/>
      <c r="AE3" s="120"/>
      <c r="AF3" s="120"/>
    </row>
    <row r="4" spans="1:32" ht="18.75" x14ac:dyDescent="0.3">
      <c r="A4" s="3" t="s">
        <v>3</v>
      </c>
      <c r="B4" s="3"/>
      <c r="C4" s="3"/>
      <c r="D4" s="3"/>
      <c r="E4" s="3"/>
      <c r="F4" s="3"/>
      <c r="G4" s="4"/>
      <c r="H4" s="4"/>
      <c r="I4" s="5"/>
      <c r="K4" s="3" t="s">
        <v>3</v>
      </c>
      <c r="L4" s="3"/>
      <c r="M4" s="3"/>
      <c r="N4" s="3"/>
      <c r="O4" s="3"/>
      <c r="P4" s="3"/>
      <c r="Q4" s="3"/>
      <c r="R4" s="3"/>
      <c r="S4" s="3"/>
      <c r="T4" s="3"/>
      <c r="U4" s="3"/>
      <c r="V4" s="6"/>
      <c r="W4" s="4"/>
      <c r="X4" s="7"/>
      <c r="Y4" s="7"/>
      <c r="Z4" s="120"/>
      <c r="AA4" s="120"/>
      <c r="AB4" s="120"/>
      <c r="AC4" s="120"/>
      <c r="AD4" s="120"/>
      <c r="AE4" s="120"/>
      <c r="AF4" s="120"/>
    </row>
    <row r="5" spans="1:32" ht="18.75" x14ac:dyDescent="0.3">
      <c r="A5" s="3" t="s">
        <v>157</v>
      </c>
      <c r="B5" s="3"/>
      <c r="C5" s="3"/>
      <c r="D5" s="3"/>
      <c r="E5" s="3"/>
      <c r="F5" s="3"/>
      <c r="G5" s="4"/>
      <c r="H5" s="4"/>
      <c r="I5" s="5"/>
      <c r="K5" s="3" t="s">
        <v>157</v>
      </c>
      <c r="L5" s="3"/>
      <c r="M5" s="3"/>
      <c r="N5" s="3"/>
      <c r="O5" s="3"/>
      <c r="P5" s="3"/>
      <c r="Q5" s="3"/>
      <c r="R5" s="3"/>
      <c r="S5" s="3"/>
      <c r="T5" s="3"/>
      <c r="U5" s="3"/>
      <c r="V5" s="6"/>
      <c r="W5" s="4"/>
      <c r="X5" s="7"/>
      <c r="Y5" s="7"/>
      <c r="Z5" s="120"/>
      <c r="AA5" s="120"/>
      <c r="AB5" s="120"/>
      <c r="AC5" s="120"/>
      <c r="AD5" s="120"/>
      <c r="AE5" s="120"/>
      <c r="AF5" s="120"/>
    </row>
    <row r="6" spans="1:32" ht="18.75" x14ac:dyDescent="0.3">
      <c r="A6" s="3" t="s">
        <v>5</v>
      </c>
      <c r="B6" s="3"/>
      <c r="C6" s="3"/>
      <c r="D6" s="3"/>
      <c r="E6" s="3"/>
      <c r="F6" s="3"/>
      <c r="G6" s="4"/>
      <c r="H6" s="4"/>
      <c r="I6" s="5"/>
      <c r="K6" s="3" t="s">
        <v>5</v>
      </c>
      <c r="L6" s="3"/>
      <c r="M6" s="3"/>
      <c r="N6" s="3"/>
      <c r="O6" s="3"/>
      <c r="P6" s="3"/>
      <c r="Q6" s="3"/>
      <c r="R6" s="3"/>
      <c r="S6" s="3"/>
      <c r="T6" s="3"/>
      <c r="U6" s="3"/>
      <c r="V6" s="6"/>
      <c r="W6" s="4"/>
      <c r="X6" s="7"/>
      <c r="Y6" s="7"/>
      <c r="Z6" s="120"/>
      <c r="AA6" s="120"/>
      <c r="AB6" s="120"/>
      <c r="AC6" s="120"/>
      <c r="AD6" s="120"/>
      <c r="AE6" s="120"/>
      <c r="AF6" s="120"/>
    </row>
    <row r="7" spans="1:32" ht="15.75" x14ac:dyDescent="0.25">
      <c r="A7" s="6"/>
      <c r="B7" s="6" t="s">
        <v>4</v>
      </c>
      <c r="C7" s="6"/>
      <c r="D7" s="6"/>
      <c r="E7" s="6"/>
      <c r="F7" s="6"/>
      <c r="G7" s="4"/>
      <c r="H7" s="4"/>
      <c r="I7" s="7"/>
      <c r="K7" s="6"/>
      <c r="L7" s="6" t="s">
        <v>4</v>
      </c>
      <c r="M7" s="6"/>
      <c r="N7" s="6"/>
      <c r="O7" s="6"/>
      <c r="P7" s="6"/>
      <c r="Q7" s="6"/>
      <c r="R7" s="6"/>
      <c r="S7" s="6"/>
      <c r="T7" s="6"/>
      <c r="U7" s="6"/>
      <c r="V7" s="6"/>
      <c r="W7" s="4"/>
      <c r="X7" s="7"/>
      <c r="Y7" s="7"/>
      <c r="Z7" s="120"/>
      <c r="AA7" s="120"/>
      <c r="AB7" s="120"/>
      <c r="AC7" s="120"/>
      <c r="AD7" s="120"/>
      <c r="AE7" s="120"/>
      <c r="AF7" s="120"/>
    </row>
    <row r="8" spans="1:32" ht="16.5" thickBot="1" x14ac:dyDescent="0.3">
      <c r="A8" s="6" t="s">
        <v>4</v>
      </c>
      <c r="B8" s="6"/>
      <c r="C8" s="6"/>
      <c r="D8" s="6"/>
      <c r="E8" s="6"/>
      <c r="F8" s="6"/>
      <c r="G8" s="4"/>
      <c r="H8" s="4"/>
      <c r="I8" s="5"/>
      <c r="K8" s="4" t="s">
        <v>6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7"/>
      <c r="Y8" s="7"/>
      <c r="Z8" s="120"/>
      <c r="AA8" s="120"/>
      <c r="AB8" s="120"/>
      <c r="AC8" s="120"/>
      <c r="AD8" s="120"/>
      <c r="AE8" s="120"/>
      <c r="AF8" s="120"/>
    </row>
    <row r="9" spans="1:32" ht="15.75" thickBot="1" x14ac:dyDescent="0.3">
      <c r="A9" s="8" t="s">
        <v>7</v>
      </c>
      <c r="B9" s="9"/>
      <c r="C9" s="10"/>
      <c r="D9" s="10"/>
      <c r="E9" s="10"/>
      <c r="F9" s="10"/>
      <c r="G9" s="10"/>
      <c r="H9" s="11"/>
      <c r="I9" s="5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120"/>
      <c r="AA9" s="120"/>
      <c r="AB9" s="120"/>
      <c r="AC9" s="120"/>
      <c r="AD9" s="120"/>
      <c r="AE9" s="120"/>
      <c r="AF9" s="120"/>
    </row>
    <row r="10" spans="1:32" ht="16.5" thickBot="1" x14ac:dyDescent="0.3">
      <c r="A10" s="12" t="s">
        <v>8</v>
      </c>
      <c r="B10" s="13">
        <f>B12</f>
        <v>765.9</v>
      </c>
      <c r="C10" s="14"/>
      <c r="D10" s="14"/>
      <c r="E10" s="14"/>
      <c r="F10" s="14"/>
      <c r="G10" s="14"/>
      <c r="H10" s="15"/>
      <c r="I10" s="5"/>
      <c r="J10" s="111"/>
      <c r="K10" s="16"/>
      <c r="L10" s="17" t="s">
        <v>9</v>
      </c>
      <c r="M10" s="18" t="s">
        <v>10</v>
      </c>
      <c r="N10" s="17" t="s">
        <v>11</v>
      </c>
      <c r="O10" s="17" t="s">
        <v>149</v>
      </c>
      <c r="P10" s="19" t="s">
        <v>127</v>
      </c>
      <c r="Q10" s="19" t="s">
        <v>127</v>
      </c>
      <c r="R10" s="19" t="s">
        <v>128</v>
      </c>
      <c r="S10" s="19" t="s">
        <v>129</v>
      </c>
      <c r="T10" s="17" t="s">
        <v>130</v>
      </c>
      <c r="U10" s="19" t="s">
        <v>12</v>
      </c>
      <c r="V10" s="20"/>
      <c r="W10" s="21" t="s">
        <v>13</v>
      </c>
      <c r="X10" s="21" t="s">
        <v>4</v>
      </c>
      <c r="Y10" s="22" t="s">
        <v>4</v>
      </c>
      <c r="Z10" s="120"/>
      <c r="AA10" s="120"/>
      <c r="AB10" s="120"/>
      <c r="AC10" s="120"/>
      <c r="AD10" s="120"/>
      <c r="AE10" s="120"/>
      <c r="AF10" s="120"/>
    </row>
    <row r="11" spans="1:32" ht="15.75" x14ac:dyDescent="0.25">
      <c r="A11" s="23" t="s">
        <v>14</v>
      </c>
      <c r="B11" s="24" t="s">
        <v>15</v>
      </c>
      <c r="C11" s="25"/>
      <c r="D11" s="25"/>
      <c r="E11" s="25"/>
      <c r="F11" s="25"/>
      <c r="G11" s="25"/>
      <c r="H11" s="26"/>
      <c r="I11" s="5"/>
      <c r="J11" s="112"/>
      <c r="K11" s="27"/>
      <c r="L11" s="28" t="s">
        <v>16</v>
      </c>
      <c r="M11" s="29" t="s">
        <v>17</v>
      </c>
      <c r="N11" s="28" t="s">
        <v>18</v>
      </c>
      <c r="O11" s="28" t="s">
        <v>150</v>
      </c>
      <c r="P11" s="28" t="s">
        <v>131</v>
      </c>
      <c r="Q11" s="28" t="s">
        <v>131</v>
      </c>
      <c r="R11" s="28" t="s">
        <v>132</v>
      </c>
      <c r="S11" s="28" t="s">
        <v>131</v>
      </c>
      <c r="T11" s="28" t="s">
        <v>131</v>
      </c>
      <c r="U11" s="28" t="s">
        <v>19</v>
      </c>
      <c r="V11" s="28" t="s">
        <v>20</v>
      </c>
      <c r="W11" s="28" t="s">
        <v>21</v>
      </c>
      <c r="X11" s="28" t="s">
        <v>22</v>
      </c>
      <c r="Y11" s="28" t="s">
        <v>23</v>
      </c>
      <c r="Z11" s="120"/>
      <c r="AA11" s="120"/>
      <c r="AB11" s="120"/>
      <c r="AC11" s="120"/>
      <c r="AD11" s="120"/>
      <c r="AE11" s="120"/>
      <c r="AF11" s="120"/>
    </row>
    <row r="12" spans="1:32" ht="16.5" thickBot="1" x14ac:dyDescent="0.3">
      <c r="A12" s="30" t="s">
        <v>24</v>
      </c>
      <c r="B12" s="13">
        <v>765.9</v>
      </c>
      <c r="C12" s="14"/>
      <c r="D12" s="14"/>
      <c r="E12" s="14"/>
      <c r="F12" s="14"/>
      <c r="G12" s="14"/>
      <c r="H12" s="15"/>
      <c r="I12" s="5"/>
      <c r="J12" s="112"/>
      <c r="K12" s="27"/>
      <c r="L12" s="31" t="s">
        <v>4</v>
      </c>
      <c r="M12" s="32" t="s">
        <v>25</v>
      </c>
      <c r="N12" s="31" t="s">
        <v>26</v>
      </c>
      <c r="O12" s="31"/>
      <c r="P12" s="31" t="s">
        <v>133</v>
      </c>
      <c r="Q12" s="31" t="s">
        <v>134</v>
      </c>
      <c r="R12" s="31" t="s">
        <v>131</v>
      </c>
      <c r="S12" s="31"/>
      <c r="T12" s="31"/>
      <c r="U12" s="31" t="s">
        <v>27</v>
      </c>
      <c r="V12" s="31"/>
      <c r="W12" s="31"/>
      <c r="X12" s="31"/>
      <c r="Y12" s="31" t="s">
        <v>4</v>
      </c>
      <c r="Z12" s="120"/>
      <c r="AA12" s="120"/>
      <c r="AB12" s="120"/>
      <c r="AC12" s="120"/>
      <c r="AD12" s="120"/>
      <c r="AE12" s="120"/>
      <c r="AF12" s="120"/>
    </row>
    <row r="13" spans="1:32" ht="16.5" thickBot="1" x14ac:dyDescent="0.3">
      <c r="A13" s="33" t="s">
        <v>28</v>
      </c>
      <c r="B13" s="34">
        <v>0</v>
      </c>
      <c r="C13" s="35"/>
      <c r="D13" s="35"/>
      <c r="E13" s="35"/>
      <c r="F13" s="35"/>
      <c r="G13" s="35"/>
      <c r="H13" s="36"/>
      <c r="I13" s="5"/>
      <c r="J13" s="113"/>
      <c r="K13" s="37"/>
      <c r="L13" s="31" t="s">
        <v>29</v>
      </c>
      <c r="M13" s="32" t="s">
        <v>29</v>
      </c>
      <c r="N13" s="38" t="s">
        <v>29</v>
      </c>
      <c r="O13" s="32" t="s">
        <v>29</v>
      </c>
      <c r="P13" s="31" t="s">
        <v>29</v>
      </c>
      <c r="Q13" s="31" t="s">
        <v>29</v>
      </c>
      <c r="R13" s="31" t="s">
        <v>29</v>
      </c>
      <c r="S13" s="31" t="s">
        <v>29</v>
      </c>
      <c r="T13" s="31" t="s">
        <v>29</v>
      </c>
      <c r="U13" s="31" t="s">
        <v>30</v>
      </c>
      <c r="V13" s="31" t="s">
        <v>29</v>
      </c>
      <c r="W13" s="31" t="s">
        <v>29</v>
      </c>
      <c r="X13" s="31" t="s">
        <v>29</v>
      </c>
      <c r="Y13" s="31" t="s">
        <v>29</v>
      </c>
      <c r="Z13" s="120"/>
      <c r="AA13" s="120"/>
      <c r="AB13" s="120"/>
      <c r="AC13" s="120"/>
      <c r="AD13" s="120"/>
      <c r="AE13" s="120"/>
      <c r="AF13" s="120"/>
    </row>
    <row r="14" spans="1:32" ht="15.75" x14ac:dyDescent="0.25">
      <c r="A14" s="39"/>
      <c r="B14" s="40"/>
      <c r="C14" s="41" t="s">
        <v>31</v>
      </c>
      <c r="D14" s="42"/>
      <c r="E14" s="41" t="s">
        <v>32</v>
      </c>
      <c r="F14" s="42"/>
      <c r="G14" s="41" t="s">
        <v>33</v>
      </c>
      <c r="H14" s="42"/>
      <c r="I14" s="43"/>
      <c r="J14" s="44" t="s">
        <v>123</v>
      </c>
      <c r="K14" s="45" t="s">
        <v>158</v>
      </c>
      <c r="L14" s="46">
        <v>-61313.485999999975</v>
      </c>
      <c r="M14" s="46">
        <v>2895.2</v>
      </c>
      <c r="N14" s="46">
        <v>15011.7</v>
      </c>
      <c r="O14" s="47">
        <v>-58.569999999999993</v>
      </c>
      <c r="P14" s="46"/>
      <c r="Q14" s="46"/>
      <c r="R14" s="46"/>
      <c r="S14" s="46"/>
      <c r="T14" s="46"/>
      <c r="U14" s="48"/>
      <c r="V14" s="48"/>
      <c r="W14" s="48"/>
      <c r="X14" s="48"/>
      <c r="Y14" s="49"/>
      <c r="Z14" s="120"/>
      <c r="AA14" s="120"/>
      <c r="AB14" s="120"/>
      <c r="AC14" s="120"/>
      <c r="AD14" s="120"/>
      <c r="AE14" s="120"/>
      <c r="AF14" s="120"/>
    </row>
    <row r="15" spans="1:32" ht="15.75" x14ac:dyDescent="0.25">
      <c r="A15" s="39" t="s">
        <v>34</v>
      </c>
      <c r="B15" s="50" t="s">
        <v>35</v>
      </c>
      <c r="C15" s="51" t="s">
        <v>36</v>
      </c>
      <c r="D15" s="52" t="s">
        <v>37</v>
      </c>
      <c r="E15" s="51" t="s">
        <v>36</v>
      </c>
      <c r="F15" s="52" t="s">
        <v>37</v>
      </c>
      <c r="G15" s="51" t="s">
        <v>36</v>
      </c>
      <c r="H15" s="52" t="s">
        <v>37</v>
      </c>
      <c r="I15" s="43"/>
      <c r="J15" s="53" t="s">
        <v>4</v>
      </c>
      <c r="K15" s="54" t="s">
        <v>4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55"/>
      <c r="Z15" s="120"/>
      <c r="AA15" s="120"/>
      <c r="AB15" s="120"/>
      <c r="AC15" s="120"/>
      <c r="AD15" s="120"/>
      <c r="AE15" s="120"/>
      <c r="AF15" s="120"/>
    </row>
    <row r="16" spans="1:32" ht="15.75" x14ac:dyDescent="0.25">
      <c r="A16" s="39" t="s">
        <v>38</v>
      </c>
      <c r="B16" s="40"/>
      <c r="C16" s="51" t="s">
        <v>39</v>
      </c>
      <c r="D16" s="52" t="s">
        <v>40</v>
      </c>
      <c r="E16" s="51" t="s">
        <v>39</v>
      </c>
      <c r="F16" s="52" t="s">
        <v>41</v>
      </c>
      <c r="G16" s="51" t="s">
        <v>39</v>
      </c>
      <c r="H16" s="52" t="s">
        <v>40</v>
      </c>
      <c r="I16" s="43"/>
      <c r="J16" s="53">
        <v>1</v>
      </c>
      <c r="K16" s="54" t="s">
        <v>159</v>
      </c>
      <c r="L16" s="1">
        <v>69598.160000000033</v>
      </c>
      <c r="M16" s="1">
        <v>874.07</v>
      </c>
      <c r="N16" s="1">
        <v>0</v>
      </c>
      <c r="O16" s="1">
        <v>0</v>
      </c>
      <c r="P16" s="1">
        <v>129.63999999999999</v>
      </c>
      <c r="Q16" s="1">
        <v>575.76000000000022</v>
      </c>
      <c r="R16" s="1">
        <v>167.65999999999997</v>
      </c>
      <c r="S16" s="1">
        <v>116.05000000000013</v>
      </c>
      <c r="T16" s="1">
        <v>5018.07</v>
      </c>
      <c r="U16" s="1">
        <v>1616.49</v>
      </c>
      <c r="V16" s="1">
        <v>581.42000000000007</v>
      </c>
      <c r="W16" s="1">
        <v>1035.07</v>
      </c>
      <c r="X16" s="1">
        <v>0</v>
      </c>
      <c r="Y16" s="55">
        <v>0</v>
      </c>
      <c r="Z16" s="120"/>
      <c r="AA16" s="120"/>
      <c r="AB16" s="120"/>
      <c r="AC16" s="120"/>
      <c r="AD16" s="120"/>
      <c r="AE16" s="120"/>
      <c r="AF16" s="120"/>
    </row>
    <row r="17" spans="1:32" ht="15.75" x14ac:dyDescent="0.25">
      <c r="A17" s="39"/>
      <c r="B17" s="40"/>
      <c r="C17" s="12"/>
      <c r="D17" s="52" t="s">
        <v>42</v>
      </c>
      <c r="E17" s="12"/>
      <c r="F17" s="52" t="s">
        <v>42</v>
      </c>
      <c r="G17" s="12"/>
      <c r="H17" s="52" t="s">
        <v>42</v>
      </c>
      <c r="I17" s="43"/>
      <c r="J17" s="53">
        <v>2</v>
      </c>
      <c r="K17" s="54" t="s">
        <v>160</v>
      </c>
      <c r="L17" s="1">
        <f>110557.8+6816.45-0.08</f>
        <v>117374.17</v>
      </c>
      <c r="M17" s="1">
        <v>0</v>
      </c>
      <c r="N17" s="1">
        <v>0</v>
      </c>
      <c r="O17" s="1">
        <v>0</v>
      </c>
      <c r="P17" s="1">
        <v>240</v>
      </c>
      <c r="Q17" s="1">
        <v>1112.6500000000001</v>
      </c>
      <c r="R17" s="1">
        <v>149.32</v>
      </c>
      <c r="S17" s="1">
        <v>295.88</v>
      </c>
      <c r="T17" s="1">
        <f>3188.12+0.08</f>
        <v>3188.2</v>
      </c>
      <c r="U17" s="1">
        <f>V17+W17+X17+Y17</f>
        <v>0</v>
      </c>
      <c r="V17" s="1">
        <v>0</v>
      </c>
      <c r="W17" s="1">
        <v>0</v>
      </c>
      <c r="X17" s="1">
        <v>0</v>
      </c>
      <c r="Y17" s="55">
        <v>0</v>
      </c>
      <c r="Z17" s="120"/>
      <c r="AA17" s="120">
        <v>30.65</v>
      </c>
      <c r="AB17" s="120">
        <f>AA17*5*765.9</f>
        <v>117374.175</v>
      </c>
      <c r="AC17" s="120"/>
      <c r="AD17" s="120"/>
      <c r="AE17" s="120"/>
      <c r="AF17" s="120"/>
    </row>
    <row r="18" spans="1:32" ht="15.75" x14ac:dyDescent="0.25">
      <c r="A18" s="56"/>
      <c r="B18" s="57"/>
      <c r="C18" s="58" t="s">
        <v>30</v>
      </c>
      <c r="D18" s="59" t="s">
        <v>29</v>
      </c>
      <c r="E18" s="58" t="s">
        <v>30</v>
      </c>
      <c r="F18" s="59" t="s">
        <v>29</v>
      </c>
      <c r="G18" s="58" t="s">
        <v>30</v>
      </c>
      <c r="H18" s="59" t="s">
        <v>29</v>
      </c>
      <c r="I18" s="43"/>
      <c r="J18" s="53">
        <v>3</v>
      </c>
      <c r="K18" s="54" t="s">
        <v>161</v>
      </c>
      <c r="L18" s="1">
        <f>5003.49+639.42+2642.86-639.42+40428.16+51095.81+37769.64-10370.85+40724.96-40724.96</f>
        <v>126569.11000000002</v>
      </c>
      <c r="M18" s="1">
        <v>0</v>
      </c>
      <c r="N18" s="1">
        <v>0</v>
      </c>
      <c r="O18" s="1">
        <v>0</v>
      </c>
      <c r="P18" s="1">
        <v>243.81</v>
      </c>
      <c r="Q18" s="1">
        <v>1129.08</v>
      </c>
      <c r="R18" s="1">
        <v>171.44</v>
      </c>
      <c r="S18" s="1">
        <v>277.41000000000003</v>
      </c>
      <c r="T18" s="1">
        <v>3204.88</v>
      </c>
      <c r="U18" s="1">
        <f>V18+W18+X18+Y18</f>
        <v>0</v>
      </c>
      <c r="V18" s="1">
        <v>0</v>
      </c>
      <c r="W18" s="1">
        <v>0</v>
      </c>
      <c r="X18" s="1">
        <v>0</v>
      </c>
      <c r="Y18" s="55">
        <v>0</v>
      </c>
      <c r="Z18" s="120"/>
      <c r="AA18" s="120"/>
      <c r="AB18" s="120"/>
      <c r="AC18" s="120"/>
      <c r="AD18" s="120"/>
      <c r="AE18" s="120"/>
      <c r="AF18" s="120"/>
    </row>
    <row r="19" spans="1:32" ht="16.5" customHeight="1" x14ac:dyDescent="0.25">
      <c r="A19" s="60" t="s">
        <v>43</v>
      </c>
      <c r="B19" s="50" t="s">
        <v>44</v>
      </c>
      <c r="C19" s="61">
        <f>D19*5*765.9</f>
        <v>15088.23</v>
      </c>
      <c r="D19" s="62">
        <v>3.94</v>
      </c>
      <c r="E19" s="61">
        <v>15088.23</v>
      </c>
      <c r="F19" s="62">
        <f>E19/765.9/5</f>
        <v>3.94</v>
      </c>
      <c r="G19" s="61">
        <f>C19-E19</f>
        <v>0</v>
      </c>
      <c r="H19" s="62">
        <f>D19-F19</f>
        <v>0</v>
      </c>
      <c r="I19" s="63"/>
      <c r="J19" s="53"/>
      <c r="K19" s="54"/>
      <c r="L19" s="64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55"/>
      <c r="Z19" s="120"/>
      <c r="AA19" s="120"/>
      <c r="AB19" s="120"/>
      <c r="AC19" s="120"/>
      <c r="AD19" s="120"/>
      <c r="AE19" s="120"/>
      <c r="AF19" s="120"/>
    </row>
    <row r="20" spans="1:32" ht="16.5" customHeight="1" x14ac:dyDescent="0.25">
      <c r="A20" s="60" t="s">
        <v>45</v>
      </c>
      <c r="B20" s="50" t="s">
        <v>46</v>
      </c>
      <c r="C20" s="65"/>
      <c r="D20" s="66"/>
      <c r="E20" s="65"/>
      <c r="F20" s="66"/>
      <c r="G20" s="65"/>
      <c r="H20" s="66"/>
      <c r="I20" s="43"/>
      <c r="J20" s="53"/>
      <c r="K20" s="54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55"/>
      <c r="Z20" s="120"/>
      <c r="AA20" s="120" t="s">
        <v>126</v>
      </c>
      <c r="AB20" s="120">
        <f>117374.25</f>
        <v>117374.25</v>
      </c>
      <c r="AC20" s="120"/>
      <c r="AD20" s="120"/>
      <c r="AE20" s="120"/>
      <c r="AF20" s="120"/>
    </row>
    <row r="21" spans="1:32" ht="16.5" customHeight="1" x14ac:dyDescent="0.25">
      <c r="A21" s="60" t="s">
        <v>47</v>
      </c>
      <c r="B21" s="50" t="s">
        <v>48</v>
      </c>
      <c r="C21" s="65"/>
      <c r="D21" s="66"/>
      <c r="E21" s="65"/>
      <c r="F21" s="66"/>
      <c r="G21" s="65"/>
      <c r="H21" s="66"/>
      <c r="I21" s="43"/>
      <c r="J21" s="53"/>
      <c r="K21" s="54"/>
      <c r="L21" s="64"/>
      <c r="M21" s="64"/>
      <c r="N21" s="64"/>
      <c r="O21" s="64"/>
      <c r="P21" s="64"/>
      <c r="Q21" s="64"/>
      <c r="R21" s="64"/>
      <c r="S21" s="64"/>
      <c r="T21" s="64"/>
      <c r="U21" s="1"/>
      <c r="V21" s="64"/>
      <c r="W21" s="64"/>
      <c r="X21" s="64"/>
      <c r="Y21" s="67"/>
      <c r="Z21" s="120"/>
      <c r="AA21" s="120"/>
      <c r="AB21" s="120">
        <f>AB17-AB20</f>
        <v>-7.4999999997089617E-2</v>
      </c>
      <c r="AC21" s="120"/>
      <c r="AD21" s="120"/>
      <c r="AE21" s="120"/>
      <c r="AF21" s="120"/>
    </row>
    <row r="22" spans="1:32" ht="16.5" customHeight="1" x14ac:dyDescent="0.25">
      <c r="A22" s="60" t="s">
        <v>49</v>
      </c>
      <c r="B22" s="50" t="s">
        <v>50</v>
      </c>
      <c r="C22" s="65"/>
      <c r="D22" s="66"/>
      <c r="E22" s="65"/>
      <c r="F22" s="66"/>
      <c r="G22" s="65"/>
      <c r="H22" s="66"/>
      <c r="I22" s="43"/>
      <c r="J22" s="53">
        <v>4</v>
      </c>
      <c r="K22" s="54" t="s">
        <v>162</v>
      </c>
      <c r="L22" s="1">
        <f>L16+L17-L18</f>
        <v>60403.22</v>
      </c>
      <c r="M22" s="1">
        <f t="shared" ref="M22:T22" si="0">M16+M17-M18</f>
        <v>874.07</v>
      </c>
      <c r="N22" s="1">
        <f t="shared" si="0"/>
        <v>0</v>
      </c>
      <c r="O22" s="1">
        <f t="shared" si="0"/>
        <v>0</v>
      </c>
      <c r="P22" s="1">
        <f t="shared" si="0"/>
        <v>125.82999999999998</v>
      </c>
      <c r="Q22" s="1">
        <f t="shared" si="0"/>
        <v>559.33000000000038</v>
      </c>
      <c r="R22" s="1">
        <f t="shared" si="0"/>
        <v>145.53999999999996</v>
      </c>
      <c r="S22" s="1">
        <f t="shared" si="0"/>
        <v>134.5200000000001</v>
      </c>
      <c r="T22" s="1">
        <f t="shared" si="0"/>
        <v>5001.3900000000003</v>
      </c>
      <c r="U22" s="1">
        <f>V22+W22+X22+Y22</f>
        <v>1616.49</v>
      </c>
      <c r="V22" s="1">
        <f>V16+V17-V18</f>
        <v>581.42000000000007</v>
      </c>
      <c r="W22" s="1">
        <f>W16+W17-W18</f>
        <v>1035.07</v>
      </c>
      <c r="X22" s="1">
        <f>X16+X17-X18</f>
        <v>0</v>
      </c>
      <c r="Y22" s="55">
        <f>Y16+Y17-Y18</f>
        <v>0</v>
      </c>
      <c r="Z22" s="120"/>
      <c r="AA22" s="120"/>
      <c r="AB22" s="120"/>
      <c r="AC22" s="120"/>
      <c r="AD22" s="120"/>
      <c r="AE22" s="120"/>
      <c r="AF22" s="120"/>
    </row>
    <row r="23" spans="1:32" ht="16.5" customHeight="1" x14ac:dyDescent="0.25">
      <c r="A23" s="39" t="s">
        <v>51</v>
      </c>
      <c r="B23" s="50" t="s">
        <v>137</v>
      </c>
      <c r="C23" s="65"/>
      <c r="D23" s="66"/>
      <c r="E23" s="65"/>
      <c r="F23" s="66"/>
      <c r="G23" s="65"/>
      <c r="H23" s="66"/>
      <c r="I23" s="43"/>
      <c r="J23" s="53"/>
      <c r="K23" s="54" t="s">
        <v>4</v>
      </c>
      <c r="L23" s="64" t="s">
        <v>4</v>
      </c>
      <c r="M23" s="64"/>
      <c r="N23" s="64"/>
      <c r="O23" s="64"/>
      <c r="P23" s="64"/>
      <c r="Q23" s="64"/>
      <c r="R23" s="64"/>
      <c r="S23" s="64"/>
      <c r="T23" s="64"/>
      <c r="U23" s="1"/>
      <c r="V23" s="1"/>
      <c r="W23" s="1"/>
      <c r="X23" s="1"/>
      <c r="Y23" s="55" t="s">
        <v>4</v>
      </c>
      <c r="Z23" s="120" t="s">
        <v>135</v>
      </c>
      <c r="AA23" s="120">
        <f>AB17-AB20</f>
        <v>-7.4999999997089617E-2</v>
      </c>
      <c r="AB23" s="120"/>
      <c r="AC23" s="120"/>
      <c r="AD23" s="120"/>
      <c r="AE23" s="120"/>
      <c r="AF23" s="120"/>
    </row>
    <row r="24" spans="1:32" ht="16.5" customHeight="1" x14ac:dyDescent="0.25">
      <c r="A24" s="39" t="s">
        <v>52</v>
      </c>
      <c r="B24" s="50" t="s">
        <v>53</v>
      </c>
      <c r="C24" s="65"/>
      <c r="D24" s="66"/>
      <c r="E24" s="65"/>
      <c r="F24" s="66"/>
      <c r="G24" s="65"/>
      <c r="H24" s="66"/>
      <c r="I24" s="43"/>
      <c r="J24" s="53">
        <v>5</v>
      </c>
      <c r="K24" s="54" t="s">
        <v>54</v>
      </c>
      <c r="L24" s="1">
        <v>130422.22</v>
      </c>
      <c r="M24" s="1">
        <v>0</v>
      </c>
      <c r="N24" s="1">
        <v>0</v>
      </c>
      <c r="O24" s="1">
        <v>0</v>
      </c>
      <c r="P24" s="1"/>
      <c r="Q24" s="1"/>
      <c r="R24" s="1"/>
      <c r="S24" s="1"/>
      <c r="T24" s="1"/>
      <c r="U24" s="1"/>
      <c r="V24" s="1"/>
      <c r="W24" s="1"/>
      <c r="X24" s="1"/>
      <c r="Y24" s="55" t="s">
        <v>4</v>
      </c>
      <c r="Z24" s="120"/>
      <c r="AA24" s="120"/>
      <c r="AB24" s="120"/>
      <c r="AC24" s="120"/>
      <c r="AD24" s="120"/>
      <c r="AE24" s="120"/>
      <c r="AF24" s="120"/>
    </row>
    <row r="25" spans="1:32" ht="15.75" customHeight="1" x14ac:dyDescent="0.25">
      <c r="A25" s="39" t="s">
        <v>55</v>
      </c>
      <c r="B25" s="50" t="s">
        <v>56</v>
      </c>
      <c r="C25" s="65"/>
      <c r="D25" s="66"/>
      <c r="E25" s="65"/>
      <c r="F25" s="66"/>
      <c r="G25" s="65"/>
      <c r="H25" s="66"/>
      <c r="I25" s="43"/>
      <c r="J25" s="53">
        <v>6</v>
      </c>
      <c r="K25" s="54" t="s">
        <v>57</v>
      </c>
      <c r="L25" s="1">
        <f>L17-L24</f>
        <v>-13048.050000000003</v>
      </c>
      <c r="M25" s="1">
        <f>M17-M24</f>
        <v>0</v>
      </c>
      <c r="N25" s="1">
        <f>N17-N24</f>
        <v>0</v>
      </c>
      <c r="O25" s="1">
        <f>O17-O24</f>
        <v>0</v>
      </c>
      <c r="P25" s="1"/>
      <c r="Q25" s="1"/>
      <c r="R25" s="1"/>
      <c r="S25" s="1"/>
      <c r="T25" s="1"/>
      <c r="U25" s="1"/>
      <c r="V25" s="1"/>
      <c r="W25" s="1"/>
      <c r="X25" s="1"/>
      <c r="Y25" s="55" t="s">
        <v>4</v>
      </c>
      <c r="Z25" s="120" t="s">
        <v>135</v>
      </c>
      <c r="AA25" s="120">
        <f>AA22-AA23</f>
        <v>7.4999999997089617E-2</v>
      </c>
      <c r="AB25" s="120" t="s">
        <v>154</v>
      </c>
      <c r="AC25" s="120"/>
      <c r="AD25" s="120"/>
      <c r="AE25" s="120"/>
      <c r="AF25" s="120"/>
    </row>
    <row r="26" spans="1:32" ht="15.75" customHeight="1" x14ac:dyDescent="0.25">
      <c r="A26" s="39" t="s">
        <v>58</v>
      </c>
      <c r="B26" s="50" t="s">
        <v>59</v>
      </c>
      <c r="C26" s="65"/>
      <c r="D26" s="66"/>
      <c r="E26" s="65"/>
      <c r="F26" s="66"/>
      <c r="G26" s="65"/>
      <c r="H26" s="66"/>
      <c r="I26" s="43"/>
      <c r="J26" s="53"/>
      <c r="K26" s="54" t="s">
        <v>60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55" t="s">
        <v>4</v>
      </c>
      <c r="Z26" s="120"/>
      <c r="AA26" s="120"/>
      <c r="AB26" s="120"/>
      <c r="AC26" s="120"/>
      <c r="AD26" s="120"/>
      <c r="AE26" s="120"/>
      <c r="AF26" s="120"/>
    </row>
    <row r="27" spans="1:32" ht="15.75" x14ac:dyDescent="0.25">
      <c r="A27" s="39" t="s">
        <v>61</v>
      </c>
      <c r="B27" s="50"/>
      <c r="C27" s="65"/>
      <c r="D27" s="66"/>
      <c r="E27" s="65"/>
      <c r="F27" s="66"/>
      <c r="G27" s="65"/>
      <c r="H27" s="66"/>
      <c r="I27" s="43"/>
      <c r="J27" s="53"/>
      <c r="K27" s="54" t="s">
        <v>62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55" t="s">
        <v>4</v>
      </c>
      <c r="Z27" s="120" t="s">
        <v>156</v>
      </c>
      <c r="AA27" s="120">
        <f>16366.86+257904.44</f>
        <v>274271.3</v>
      </c>
      <c r="AB27" s="120"/>
      <c r="AC27" s="120"/>
      <c r="AD27" s="120"/>
      <c r="AE27" s="120"/>
      <c r="AF27" s="120"/>
    </row>
    <row r="28" spans="1:32" ht="15.75" x14ac:dyDescent="0.25">
      <c r="A28" s="39"/>
      <c r="B28" s="50"/>
      <c r="C28" s="65"/>
      <c r="D28" s="66"/>
      <c r="E28" s="65"/>
      <c r="F28" s="66"/>
      <c r="G28" s="65"/>
      <c r="H28" s="66"/>
      <c r="I28" s="43"/>
      <c r="J28" s="53" t="s">
        <v>4</v>
      </c>
      <c r="K28" s="54" t="s">
        <v>4</v>
      </c>
      <c r="L28" s="64"/>
      <c r="M28" s="64"/>
      <c r="N28" s="64"/>
      <c r="O28" s="64"/>
      <c r="P28" s="64"/>
      <c r="Q28" s="64"/>
      <c r="R28" s="64"/>
      <c r="S28" s="64"/>
      <c r="T28" s="64"/>
      <c r="U28" s="1"/>
      <c r="V28" s="1"/>
      <c r="W28" s="1"/>
      <c r="X28" s="1"/>
      <c r="Y28" s="67" t="s">
        <v>4</v>
      </c>
      <c r="Z28" s="120"/>
      <c r="AA28" s="120"/>
      <c r="AB28" s="120"/>
      <c r="AC28" s="120"/>
      <c r="AD28" s="120"/>
      <c r="AE28" s="120"/>
      <c r="AF28" s="120"/>
    </row>
    <row r="29" spans="1:32" ht="15.75" x14ac:dyDescent="0.25">
      <c r="A29" s="39"/>
      <c r="B29" s="50"/>
      <c r="C29" s="65"/>
      <c r="D29" s="66"/>
      <c r="E29" s="65"/>
      <c r="F29" s="66"/>
      <c r="G29" s="65"/>
      <c r="H29" s="66"/>
      <c r="I29" s="43"/>
      <c r="J29" s="53">
        <v>7</v>
      </c>
      <c r="K29" s="54" t="s">
        <v>63</v>
      </c>
      <c r="L29" s="1">
        <f>L18-L24</f>
        <v>-3853.109999999986</v>
      </c>
      <c r="M29" s="1">
        <f>M18-M24</f>
        <v>0</v>
      </c>
      <c r="N29" s="1">
        <f>N18-N24</f>
        <v>0</v>
      </c>
      <c r="O29" s="1">
        <f>O18-O24</f>
        <v>0</v>
      </c>
      <c r="P29" s="1"/>
      <c r="Q29" s="1"/>
      <c r="R29" s="1"/>
      <c r="S29" s="1"/>
      <c r="T29" s="1"/>
      <c r="U29" s="1"/>
      <c r="V29" s="1"/>
      <c r="W29" s="1"/>
      <c r="X29" s="64"/>
      <c r="Y29" s="67"/>
      <c r="Z29" s="120"/>
      <c r="AA29" s="120"/>
      <c r="AB29" s="120"/>
      <c r="AC29" s="120"/>
      <c r="AD29" s="120"/>
      <c r="AE29" s="120"/>
      <c r="AF29" s="120"/>
    </row>
    <row r="30" spans="1:32" ht="15.75" x14ac:dyDescent="0.25">
      <c r="A30" s="39"/>
      <c r="B30" s="50"/>
      <c r="C30" s="65"/>
      <c r="D30" s="66"/>
      <c r="E30" s="65"/>
      <c r="F30" s="66"/>
      <c r="G30" s="65"/>
      <c r="H30" s="66"/>
      <c r="I30" s="43"/>
      <c r="J30" s="53"/>
      <c r="K30" s="54" t="s">
        <v>64</v>
      </c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7"/>
      <c r="Z30" s="120"/>
      <c r="AA30" s="120"/>
      <c r="AB30" s="120"/>
      <c r="AC30" s="120"/>
      <c r="AD30" s="120"/>
      <c r="AE30" s="120"/>
      <c r="AF30" s="120"/>
    </row>
    <row r="31" spans="1:32" ht="15.75" x14ac:dyDescent="0.25">
      <c r="A31" s="39"/>
      <c r="B31" s="50"/>
      <c r="C31" s="65"/>
      <c r="D31" s="66"/>
      <c r="E31" s="65"/>
      <c r="F31" s="66"/>
      <c r="G31" s="65"/>
      <c r="H31" s="66"/>
      <c r="I31" s="43"/>
      <c r="J31" s="53"/>
      <c r="K31" s="5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7"/>
      <c r="Z31" s="120"/>
      <c r="AA31" s="120"/>
      <c r="AB31" s="120"/>
      <c r="AC31" s="120"/>
      <c r="AD31" s="120"/>
      <c r="AE31" s="120"/>
      <c r="AF31" s="120"/>
    </row>
    <row r="32" spans="1:32" ht="15.75" x14ac:dyDescent="0.25">
      <c r="A32" s="39"/>
      <c r="B32" s="50"/>
      <c r="C32" s="65"/>
      <c r="D32" s="66"/>
      <c r="E32" s="65"/>
      <c r="F32" s="66"/>
      <c r="G32" s="65"/>
      <c r="H32" s="66"/>
      <c r="I32" s="43"/>
      <c r="J32" s="44" t="s">
        <v>124</v>
      </c>
      <c r="K32" s="45" t="s">
        <v>163</v>
      </c>
      <c r="L32" s="68">
        <f>L14+L29</f>
        <v>-65166.595999999961</v>
      </c>
      <c r="M32" s="68">
        <f>M14+M29</f>
        <v>2895.2</v>
      </c>
      <c r="N32" s="68">
        <f>N14+N29</f>
        <v>15011.7</v>
      </c>
      <c r="O32" s="68">
        <f>O14+O29</f>
        <v>-58.569999999999993</v>
      </c>
      <c r="P32" s="68"/>
      <c r="Q32" s="68"/>
      <c r="R32" s="68"/>
      <c r="S32" s="68"/>
      <c r="T32" s="68"/>
      <c r="U32" s="1"/>
      <c r="V32" s="1"/>
      <c r="W32" s="1"/>
      <c r="X32" s="1"/>
      <c r="Y32" s="55"/>
      <c r="Z32" s="120"/>
      <c r="AA32" s="120"/>
      <c r="AB32" s="120"/>
      <c r="AC32" s="120"/>
      <c r="AD32" s="120"/>
      <c r="AE32" s="120"/>
      <c r="AF32" s="120"/>
    </row>
    <row r="33" spans="1:32" ht="15.75" x14ac:dyDescent="0.25">
      <c r="A33" s="39"/>
      <c r="B33" s="50" t="s">
        <v>4</v>
      </c>
      <c r="C33" s="65"/>
      <c r="D33" s="66"/>
      <c r="E33" s="65"/>
      <c r="F33" s="66"/>
      <c r="G33" s="65"/>
      <c r="H33" s="66"/>
      <c r="I33" s="43"/>
      <c r="J33" s="53"/>
      <c r="K33" s="45" t="s">
        <v>4</v>
      </c>
      <c r="L33" s="64"/>
      <c r="M33" s="64"/>
      <c r="N33" s="64"/>
      <c r="O33" s="64"/>
      <c r="P33" s="64"/>
      <c r="Q33" s="64"/>
      <c r="R33" s="64"/>
      <c r="S33" s="64"/>
      <c r="T33" s="64"/>
      <c r="U33" s="1"/>
      <c r="V33" s="1"/>
      <c r="W33" s="1"/>
      <c r="X33" s="1"/>
      <c r="Y33" s="55"/>
      <c r="Z33" s="120"/>
      <c r="AA33" s="120"/>
      <c r="AB33" s="120"/>
      <c r="AC33" s="120"/>
      <c r="AD33" s="120"/>
      <c r="AE33" s="120"/>
      <c r="AF33" s="120"/>
    </row>
    <row r="34" spans="1:32" ht="15.75" x14ac:dyDescent="0.25">
      <c r="A34" s="69" t="s">
        <v>65</v>
      </c>
      <c r="B34" s="70" t="s">
        <v>44</v>
      </c>
      <c r="C34" s="61">
        <f>D34*5*765.9</f>
        <v>14781.87</v>
      </c>
      <c r="D34" s="71">
        <v>3.86</v>
      </c>
      <c r="E34" s="61">
        <v>14781.87</v>
      </c>
      <c r="F34" s="62">
        <f>E34/765.9/5</f>
        <v>3.8600000000000003</v>
      </c>
      <c r="G34" s="61">
        <f>C34-E34</f>
        <v>0</v>
      </c>
      <c r="H34" s="71">
        <f>D34-F34</f>
        <v>0</v>
      </c>
      <c r="I34" s="43"/>
      <c r="J34" s="53"/>
      <c r="K34" s="45" t="s">
        <v>153</v>
      </c>
      <c r="L34" s="72">
        <v>41557.03</v>
      </c>
      <c r="M34" s="64"/>
      <c r="N34" s="64"/>
      <c r="O34" s="64"/>
      <c r="P34" s="64"/>
      <c r="Q34" s="64"/>
      <c r="R34" s="64"/>
      <c r="S34" s="64"/>
      <c r="T34" s="64"/>
      <c r="U34" s="1"/>
      <c r="V34" s="1"/>
      <c r="W34" s="1"/>
      <c r="X34" s="1"/>
      <c r="Y34" s="55"/>
      <c r="Z34" s="120"/>
      <c r="AA34" s="120"/>
      <c r="AB34" s="120"/>
      <c r="AC34" s="120"/>
      <c r="AD34" s="120"/>
      <c r="AE34" s="120"/>
      <c r="AF34" s="120"/>
    </row>
    <row r="35" spans="1:32" ht="15.75" x14ac:dyDescent="0.25">
      <c r="A35" s="60" t="s">
        <v>45</v>
      </c>
      <c r="B35" s="73" t="s">
        <v>46</v>
      </c>
      <c r="C35" s="65"/>
      <c r="D35" s="66"/>
      <c r="E35" s="65"/>
      <c r="F35" s="66"/>
      <c r="G35" s="65"/>
      <c r="H35" s="66"/>
      <c r="I35" s="43"/>
      <c r="J35" s="114"/>
      <c r="K35" s="64"/>
      <c r="L35" s="64"/>
      <c r="M35" s="115"/>
      <c r="N35" s="116"/>
      <c r="O35" s="115"/>
      <c r="P35" s="116"/>
      <c r="Q35" s="115"/>
      <c r="R35" s="116"/>
      <c r="S35" s="115"/>
      <c r="T35" s="116"/>
      <c r="U35" s="115"/>
      <c r="V35" s="116"/>
      <c r="W35" s="115"/>
      <c r="X35" s="116"/>
      <c r="Y35" s="117"/>
      <c r="Z35" s="120"/>
      <c r="AA35" s="120"/>
      <c r="AB35" s="120"/>
      <c r="AC35" s="120"/>
      <c r="AD35" s="120"/>
      <c r="AE35" s="120"/>
      <c r="AF35" s="120"/>
    </row>
    <row r="36" spans="1:32" ht="15.75" x14ac:dyDescent="0.25">
      <c r="A36" s="60" t="s">
        <v>67</v>
      </c>
      <c r="B36" s="73" t="s">
        <v>48</v>
      </c>
      <c r="C36" s="65"/>
      <c r="D36" s="66"/>
      <c r="E36" s="65"/>
      <c r="F36" s="66"/>
      <c r="G36" s="65"/>
      <c r="H36" s="66"/>
      <c r="I36" s="43"/>
      <c r="J36" s="114"/>
      <c r="K36" s="64"/>
      <c r="L36" s="74"/>
      <c r="M36" s="115"/>
      <c r="N36" s="116"/>
      <c r="O36" s="115"/>
      <c r="P36" s="116"/>
      <c r="Q36" s="115"/>
      <c r="R36" s="116"/>
      <c r="S36" s="115"/>
      <c r="T36" s="116"/>
      <c r="U36" s="115"/>
      <c r="V36" s="116"/>
      <c r="W36" s="115"/>
      <c r="X36" s="116"/>
      <c r="Y36" s="117"/>
    </row>
    <row r="37" spans="1:32" ht="15.75" x14ac:dyDescent="0.25">
      <c r="A37" s="60" t="s">
        <v>68</v>
      </c>
      <c r="B37" s="73" t="s">
        <v>69</v>
      </c>
      <c r="C37" s="65"/>
      <c r="D37" s="66"/>
      <c r="E37" s="65"/>
      <c r="F37" s="66"/>
      <c r="G37" s="65"/>
      <c r="H37" s="66"/>
      <c r="I37" s="43"/>
      <c r="J37" s="114"/>
      <c r="K37" s="72"/>
      <c r="L37" s="72"/>
      <c r="M37" s="115"/>
      <c r="N37" s="116"/>
      <c r="O37" s="115"/>
      <c r="P37" s="116"/>
      <c r="Q37" s="115"/>
      <c r="R37" s="116"/>
      <c r="S37" s="115"/>
      <c r="T37" s="116"/>
      <c r="U37" s="115"/>
      <c r="V37" s="116"/>
      <c r="W37" s="115"/>
      <c r="X37" s="116"/>
      <c r="Y37" s="117"/>
    </row>
    <row r="38" spans="1:32" ht="15.75" x14ac:dyDescent="0.25">
      <c r="A38" s="60" t="s">
        <v>70</v>
      </c>
      <c r="B38" s="73" t="s">
        <v>71</v>
      </c>
      <c r="C38" s="65"/>
      <c r="D38" s="66"/>
      <c r="E38" s="65"/>
      <c r="F38" s="66"/>
      <c r="G38" s="65"/>
      <c r="H38" s="66"/>
      <c r="I38" s="43"/>
      <c r="J38" s="114"/>
      <c r="K38" s="72"/>
      <c r="L38" s="68"/>
      <c r="M38" s="115"/>
      <c r="N38" s="116"/>
      <c r="O38" s="115"/>
      <c r="P38" s="116"/>
      <c r="Q38" s="115"/>
      <c r="R38" s="116"/>
      <c r="S38" s="115"/>
      <c r="T38" s="116"/>
      <c r="U38" s="115"/>
      <c r="V38" s="116"/>
      <c r="W38" s="115"/>
      <c r="X38" s="116"/>
      <c r="Y38" s="117"/>
    </row>
    <row r="39" spans="1:32" ht="15.75" x14ac:dyDescent="0.25">
      <c r="A39" s="60" t="s">
        <v>72</v>
      </c>
      <c r="B39" s="73" t="s">
        <v>73</v>
      </c>
      <c r="C39" s="65"/>
      <c r="D39" s="66"/>
      <c r="E39" s="65"/>
      <c r="F39" s="66"/>
      <c r="G39" s="65"/>
      <c r="H39" s="66"/>
      <c r="I39" s="43"/>
      <c r="J39" s="53"/>
      <c r="K39" s="45"/>
      <c r="L39" s="64"/>
      <c r="M39" s="64"/>
      <c r="N39" s="64"/>
      <c r="O39" s="64"/>
      <c r="P39" s="64"/>
      <c r="Q39" s="64"/>
      <c r="R39" s="64"/>
      <c r="S39" s="64"/>
      <c r="T39" s="64"/>
      <c r="U39" s="1"/>
      <c r="V39" s="1"/>
      <c r="W39" s="1"/>
      <c r="X39" s="1"/>
      <c r="Y39" s="55"/>
    </row>
    <row r="40" spans="1:32" ht="15.75" x14ac:dyDescent="0.25">
      <c r="A40" s="39" t="s">
        <v>51</v>
      </c>
      <c r="B40" s="73" t="s">
        <v>74</v>
      </c>
      <c r="C40" s="65"/>
      <c r="D40" s="66"/>
      <c r="E40" s="65"/>
      <c r="F40" s="66"/>
      <c r="G40" s="65"/>
      <c r="H40" s="66"/>
      <c r="I40" s="43"/>
      <c r="J40" s="53"/>
      <c r="K40" s="45" t="s">
        <v>66</v>
      </c>
      <c r="L40" s="64"/>
      <c r="M40" s="64"/>
      <c r="N40" s="64"/>
      <c r="O40" s="64"/>
      <c r="P40" s="64"/>
      <c r="Q40" s="64"/>
      <c r="R40" s="64"/>
      <c r="S40" s="64"/>
      <c r="T40" s="64"/>
      <c r="U40" s="1"/>
      <c r="V40" s="1"/>
      <c r="W40" s="1"/>
      <c r="X40" s="1"/>
      <c r="Y40" s="55"/>
    </row>
    <row r="41" spans="1:32" ht="16.5" thickBot="1" x14ac:dyDescent="0.3">
      <c r="A41" s="39" t="s">
        <v>52</v>
      </c>
      <c r="B41" s="73" t="s">
        <v>75</v>
      </c>
      <c r="C41" s="65"/>
      <c r="D41" s="66"/>
      <c r="E41" s="65"/>
      <c r="F41" s="66"/>
      <c r="G41" s="65"/>
      <c r="H41" s="66"/>
      <c r="I41" s="43"/>
      <c r="J41" s="75"/>
      <c r="K41" s="76" t="s">
        <v>148</v>
      </c>
      <c r="L41" s="76"/>
      <c r="M41" s="76"/>
      <c r="N41" s="76"/>
      <c r="O41" s="76"/>
      <c r="P41" s="76"/>
      <c r="Q41" s="76"/>
      <c r="R41" s="76"/>
      <c r="S41" s="76"/>
      <c r="T41" s="76"/>
      <c r="U41" s="77"/>
      <c r="V41" s="77"/>
      <c r="W41" s="77"/>
      <c r="X41" s="77"/>
      <c r="Y41" s="78"/>
    </row>
    <row r="42" spans="1:32" ht="15.75" x14ac:dyDescent="0.25">
      <c r="A42" s="39" t="s">
        <v>55</v>
      </c>
      <c r="B42" s="73" t="s">
        <v>76</v>
      </c>
      <c r="C42" s="65"/>
      <c r="D42" s="66"/>
      <c r="E42" s="65"/>
      <c r="F42" s="66"/>
      <c r="G42" s="65"/>
      <c r="H42" s="66"/>
      <c r="I42" s="43"/>
      <c r="K42" s="4"/>
      <c r="L42" s="4"/>
      <c r="M42" s="4"/>
      <c r="N42" s="4"/>
      <c r="O42" s="79"/>
      <c r="P42" s="4"/>
      <c r="Q42" s="4"/>
      <c r="R42" s="4"/>
      <c r="S42" s="4"/>
      <c r="T42" s="4"/>
      <c r="U42" s="79"/>
      <c r="V42" s="79"/>
      <c r="W42" s="79"/>
      <c r="X42" s="79"/>
      <c r="Y42" s="4"/>
    </row>
    <row r="43" spans="1:32" ht="15.75" x14ac:dyDescent="0.25">
      <c r="A43" s="39" t="s">
        <v>58</v>
      </c>
      <c r="B43" s="73" t="s">
        <v>77</v>
      </c>
      <c r="C43" s="65"/>
      <c r="D43" s="66"/>
      <c r="E43" s="65"/>
      <c r="F43" s="66"/>
      <c r="G43" s="65"/>
      <c r="H43" s="66"/>
      <c r="I43" s="43"/>
      <c r="K43" s="4" t="s">
        <v>4</v>
      </c>
      <c r="L43" s="4"/>
      <c r="M43" s="4"/>
      <c r="N43" s="4"/>
      <c r="O43" s="4"/>
      <c r="P43" s="4"/>
      <c r="Q43" s="4"/>
      <c r="R43" s="4"/>
      <c r="S43" s="4"/>
      <c r="T43" s="4"/>
      <c r="U43" s="79"/>
      <c r="V43" s="79"/>
      <c r="W43" s="79"/>
      <c r="X43" s="4"/>
      <c r="Y43" s="4"/>
    </row>
    <row r="44" spans="1:32" ht="15.75" x14ac:dyDescent="0.25">
      <c r="A44" s="39" t="s">
        <v>61</v>
      </c>
      <c r="B44" s="73" t="s">
        <v>78</v>
      </c>
      <c r="C44" s="65"/>
      <c r="D44" s="66"/>
      <c r="E44" s="65"/>
      <c r="F44" s="66"/>
      <c r="G44" s="65"/>
      <c r="H44" s="66"/>
      <c r="I44" s="43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32" ht="14.25" customHeight="1" x14ac:dyDescent="0.25">
      <c r="A45" s="39"/>
      <c r="B45" s="73" t="s">
        <v>79</v>
      </c>
      <c r="C45" s="65"/>
      <c r="D45" s="66"/>
      <c r="E45" s="65"/>
      <c r="F45" s="66"/>
      <c r="G45" s="65"/>
      <c r="H45" s="66"/>
      <c r="I45" s="43"/>
      <c r="K45" s="4" t="s">
        <v>164</v>
      </c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32" ht="14.25" customHeight="1" x14ac:dyDescent="0.25">
      <c r="A46" s="39"/>
      <c r="B46" s="73" t="s">
        <v>80</v>
      </c>
      <c r="C46" s="65"/>
      <c r="D46" s="66"/>
      <c r="E46" s="65"/>
      <c r="F46" s="66"/>
      <c r="G46" s="65"/>
      <c r="H46" s="66"/>
      <c r="I46" s="43"/>
    </row>
    <row r="47" spans="1:32" ht="14.25" customHeight="1" x14ac:dyDescent="0.25">
      <c r="A47" s="39"/>
      <c r="B47" s="73" t="s">
        <v>81</v>
      </c>
      <c r="C47" s="65"/>
      <c r="D47" s="66"/>
      <c r="E47" s="65"/>
      <c r="F47" s="66"/>
      <c r="G47" s="65"/>
      <c r="H47" s="66"/>
      <c r="I47" s="43"/>
      <c r="K47" s="4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</row>
    <row r="48" spans="1:32" ht="14.25" customHeight="1" x14ac:dyDescent="0.3">
      <c r="A48" s="56"/>
      <c r="B48" s="57"/>
      <c r="C48" s="80"/>
      <c r="D48" s="81"/>
      <c r="E48" s="80"/>
      <c r="F48" s="81"/>
      <c r="G48" s="80"/>
      <c r="H48" s="81"/>
      <c r="I48" s="4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6"/>
      <c r="W48" s="4"/>
      <c r="X48" s="7"/>
      <c r="Y48" s="7"/>
    </row>
    <row r="49" spans="1:25" x14ac:dyDescent="0.25">
      <c r="A49" s="69" t="s">
        <v>82</v>
      </c>
      <c r="B49" s="82" t="s">
        <v>83</v>
      </c>
      <c r="C49" s="61">
        <f>D49*5*765.9</f>
        <v>9956.6999999999989</v>
      </c>
      <c r="D49" s="71">
        <v>2.6</v>
      </c>
      <c r="E49" s="61">
        <v>9956.7000000000007</v>
      </c>
      <c r="F49" s="62">
        <f>E49/765.9/5</f>
        <v>2.6000000000000005</v>
      </c>
      <c r="G49" s="61">
        <f>C49-E49</f>
        <v>0</v>
      </c>
      <c r="H49" s="71">
        <f>D49-F49</f>
        <v>0</v>
      </c>
      <c r="I49" s="63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1:25" ht="15.75" x14ac:dyDescent="0.25">
      <c r="A50" s="60" t="s">
        <v>84</v>
      </c>
      <c r="B50" s="50" t="s">
        <v>85</v>
      </c>
      <c r="C50" s="83"/>
      <c r="D50" s="62" t="s">
        <v>4</v>
      </c>
      <c r="E50" s="83"/>
      <c r="F50" s="62" t="s">
        <v>4</v>
      </c>
      <c r="G50" s="83"/>
      <c r="H50" s="62" t="s">
        <v>4</v>
      </c>
      <c r="I50" s="43"/>
      <c r="K50" s="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</row>
    <row r="51" spans="1:25" ht="15.75" x14ac:dyDescent="0.25">
      <c r="A51" s="60" t="s">
        <v>45</v>
      </c>
      <c r="B51" s="50" t="s">
        <v>86</v>
      </c>
      <c r="C51" s="83"/>
      <c r="D51" s="62"/>
      <c r="E51" s="83"/>
      <c r="F51" s="62"/>
      <c r="G51" s="83"/>
      <c r="H51" s="62"/>
      <c r="I51" s="43"/>
      <c r="K51" s="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</row>
    <row r="52" spans="1:25" ht="15.75" x14ac:dyDescent="0.25">
      <c r="A52" s="56"/>
      <c r="B52" s="85"/>
      <c r="C52" s="86"/>
      <c r="D52" s="87"/>
      <c r="E52" s="86"/>
      <c r="F52" s="87"/>
      <c r="G52" s="86"/>
      <c r="H52" s="87"/>
      <c r="I52" s="43"/>
      <c r="K52" s="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</row>
    <row r="53" spans="1:25" ht="15.75" x14ac:dyDescent="0.25">
      <c r="A53" s="60" t="s">
        <v>87</v>
      </c>
      <c r="B53" s="50" t="s">
        <v>88</v>
      </c>
      <c r="C53" s="61">
        <f>D53*5*765.9</f>
        <v>23704.605000000003</v>
      </c>
      <c r="D53" s="62">
        <v>6.19</v>
      </c>
      <c r="E53" s="61">
        <v>23704.61</v>
      </c>
      <c r="F53" s="62">
        <f>E53/765.9/5</f>
        <v>6.1900013056534799</v>
      </c>
      <c r="G53" s="61">
        <f>C53-E53</f>
        <v>-4.9999999973806553E-3</v>
      </c>
      <c r="H53" s="71">
        <f>D53-F53</f>
        <v>-1.3056534795552466E-6</v>
      </c>
      <c r="I53" s="63"/>
      <c r="K53" s="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</row>
    <row r="54" spans="1:25" ht="15.75" x14ac:dyDescent="0.25">
      <c r="A54" s="60" t="s">
        <v>89</v>
      </c>
      <c r="B54" s="50" t="s">
        <v>90</v>
      </c>
      <c r="C54" s="83"/>
      <c r="D54" s="62"/>
      <c r="E54" s="83"/>
      <c r="F54" s="62"/>
      <c r="G54" s="83"/>
      <c r="H54" s="62"/>
      <c r="I54" s="63"/>
      <c r="K54" s="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</row>
    <row r="55" spans="1:25" ht="15.75" x14ac:dyDescent="0.25">
      <c r="A55" s="60" t="s">
        <v>91</v>
      </c>
      <c r="B55" s="50" t="s">
        <v>92</v>
      </c>
      <c r="C55" s="65"/>
      <c r="D55" s="66"/>
      <c r="E55" s="65"/>
      <c r="F55" s="66"/>
      <c r="G55" s="65"/>
      <c r="H55" s="66"/>
      <c r="I55" s="63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:25" ht="15.75" x14ac:dyDescent="0.25">
      <c r="A56" s="39" t="s">
        <v>51</v>
      </c>
      <c r="B56" s="50" t="s">
        <v>93</v>
      </c>
      <c r="C56" s="65"/>
      <c r="D56" s="66"/>
      <c r="E56" s="65"/>
      <c r="F56" s="66"/>
      <c r="G56" s="65"/>
      <c r="H56" s="66"/>
      <c r="I56" s="63"/>
      <c r="J56" s="4"/>
      <c r="K56" s="4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</row>
    <row r="57" spans="1:25" ht="15.75" x14ac:dyDescent="0.25">
      <c r="A57" s="39" t="s">
        <v>52</v>
      </c>
      <c r="B57" s="50" t="s">
        <v>94</v>
      </c>
      <c r="C57" s="65"/>
      <c r="D57" s="66"/>
      <c r="E57" s="65"/>
      <c r="F57" s="66"/>
      <c r="G57" s="65"/>
      <c r="H57" s="66"/>
      <c r="I57" s="63"/>
      <c r="J57" s="4"/>
      <c r="K57" s="4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</row>
    <row r="58" spans="1:25" ht="15.75" x14ac:dyDescent="0.25">
      <c r="A58" s="39" t="s">
        <v>55</v>
      </c>
      <c r="B58" s="50" t="s">
        <v>95</v>
      </c>
      <c r="C58" s="65"/>
      <c r="D58" s="66"/>
      <c r="E58" s="65"/>
      <c r="F58" s="66"/>
      <c r="G58" s="65"/>
      <c r="H58" s="66"/>
      <c r="I58" s="63"/>
      <c r="J58" s="4"/>
      <c r="K58" s="4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</row>
    <row r="59" spans="1:25" ht="15.75" x14ac:dyDescent="0.25">
      <c r="A59" s="39" t="s">
        <v>58</v>
      </c>
      <c r="B59" s="50" t="s">
        <v>96</v>
      </c>
      <c r="C59" s="65"/>
      <c r="D59" s="66"/>
      <c r="E59" s="65"/>
      <c r="F59" s="66"/>
      <c r="G59" s="65"/>
      <c r="H59" s="66"/>
      <c r="I59" s="63"/>
      <c r="J59" s="4"/>
      <c r="K59" s="4"/>
      <c r="L59" s="4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</row>
    <row r="60" spans="1:25" ht="15.75" x14ac:dyDescent="0.25">
      <c r="A60" s="39" t="s">
        <v>61</v>
      </c>
      <c r="B60" s="50" t="s">
        <v>97</v>
      </c>
      <c r="C60" s="65"/>
      <c r="D60" s="66"/>
      <c r="E60" s="65"/>
      <c r="F60" s="66"/>
      <c r="G60" s="65"/>
      <c r="H60" s="66"/>
      <c r="I60" s="63"/>
      <c r="J60" s="4"/>
      <c r="K60" s="4"/>
      <c r="L60" s="4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</row>
    <row r="61" spans="1:25" ht="15.75" x14ac:dyDescent="0.25">
      <c r="A61" s="39"/>
      <c r="B61" s="50" t="s">
        <v>90</v>
      </c>
      <c r="C61" s="65"/>
      <c r="D61" s="66"/>
      <c r="E61" s="65"/>
      <c r="F61" s="66"/>
      <c r="G61" s="65"/>
      <c r="H61" s="66"/>
      <c r="I61" s="63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79"/>
      <c r="V61" s="79"/>
      <c r="W61" s="79"/>
      <c r="X61" s="79"/>
      <c r="Y61" s="79"/>
    </row>
    <row r="62" spans="1:25" ht="15.75" x14ac:dyDescent="0.25">
      <c r="A62" s="39"/>
      <c r="B62" s="50" t="s">
        <v>98</v>
      </c>
      <c r="C62" s="65"/>
      <c r="D62" s="66"/>
      <c r="E62" s="65"/>
      <c r="F62" s="66"/>
      <c r="G62" s="65"/>
      <c r="H62" s="66"/>
      <c r="I62" s="63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79"/>
      <c r="V62" s="4"/>
      <c r="W62" s="4"/>
      <c r="X62" s="4"/>
      <c r="Y62" s="4"/>
    </row>
    <row r="63" spans="1:25" ht="15.75" x14ac:dyDescent="0.25">
      <c r="A63" s="39"/>
      <c r="B63" s="50"/>
      <c r="C63" s="65"/>
      <c r="D63" s="66"/>
      <c r="E63" s="65"/>
      <c r="F63" s="66"/>
      <c r="G63" s="65"/>
      <c r="H63" s="66"/>
      <c r="I63" s="43"/>
      <c r="J63" s="4"/>
      <c r="K63" s="4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</row>
    <row r="64" spans="1:25" ht="15.75" x14ac:dyDescent="0.25">
      <c r="A64" s="69" t="s">
        <v>99</v>
      </c>
      <c r="B64" s="82" t="s">
        <v>100</v>
      </c>
      <c r="C64" s="61">
        <f>D64*5*765.9</f>
        <v>32397.570000000003</v>
      </c>
      <c r="D64" s="71">
        <v>8.4600000000000009</v>
      </c>
      <c r="E64" s="61">
        <v>32397.57</v>
      </c>
      <c r="F64" s="62">
        <f>E64/765.9/5</f>
        <v>8.4600000000000009</v>
      </c>
      <c r="G64" s="61">
        <f>C64-E64</f>
        <v>0</v>
      </c>
      <c r="H64" s="71">
        <f>D64-F64</f>
        <v>0</v>
      </c>
      <c r="I64" s="43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79"/>
      <c r="V64" s="79"/>
      <c r="W64" s="79"/>
      <c r="X64" s="79"/>
      <c r="Y64" s="79"/>
    </row>
    <row r="65" spans="1:25" ht="15.75" x14ac:dyDescent="0.25">
      <c r="A65" s="60" t="s">
        <v>101</v>
      </c>
      <c r="B65" s="50" t="s">
        <v>102</v>
      </c>
      <c r="C65" s="83"/>
      <c r="D65" s="62"/>
      <c r="E65" s="83"/>
      <c r="F65" s="62"/>
      <c r="G65" s="83"/>
      <c r="H65" s="62"/>
      <c r="I65" s="43"/>
      <c r="J65" s="4"/>
      <c r="K65" s="4"/>
      <c r="L65" s="79"/>
      <c r="M65" s="4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</row>
    <row r="66" spans="1:25" ht="15.75" x14ac:dyDescent="0.25">
      <c r="A66" s="39" t="s">
        <v>4</v>
      </c>
      <c r="B66" s="50" t="s">
        <v>103</v>
      </c>
      <c r="C66" s="83"/>
      <c r="D66" s="62"/>
      <c r="E66" s="83"/>
      <c r="F66" s="62"/>
      <c r="G66" s="83"/>
      <c r="H66" s="62"/>
      <c r="I66" s="43"/>
      <c r="J66" s="4"/>
      <c r="K66" s="4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</row>
    <row r="67" spans="1:25" ht="15.75" x14ac:dyDescent="0.25">
      <c r="A67" s="39"/>
      <c r="B67" s="50"/>
      <c r="C67" s="65"/>
      <c r="D67" s="66"/>
      <c r="E67" s="65"/>
      <c r="F67" s="66"/>
      <c r="G67" s="65"/>
      <c r="H67" s="66"/>
      <c r="I67" s="43"/>
      <c r="J67" s="4"/>
      <c r="K67" s="4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</row>
    <row r="68" spans="1:25" ht="15.75" x14ac:dyDescent="0.25">
      <c r="A68" s="88" t="s">
        <v>104</v>
      </c>
      <c r="B68" s="82"/>
      <c r="C68" s="89"/>
      <c r="D68" s="90"/>
      <c r="E68" s="89"/>
      <c r="F68" s="90"/>
      <c r="G68" s="89"/>
      <c r="H68" s="90"/>
      <c r="I68" s="63"/>
      <c r="J68" s="4"/>
      <c r="K68" s="4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</row>
    <row r="69" spans="1:25" ht="15.75" x14ac:dyDescent="0.25">
      <c r="A69" s="91" t="s">
        <v>110</v>
      </c>
      <c r="B69" s="85"/>
      <c r="C69" s="80"/>
      <c r="D69" s="81"/>
      <c r="E69" s="80"/>
      <c r="F69" s="81"/>
      <c r="G69" s="80"/>
      <c r="H69" s="81"/>
      <c r="I69" s="43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79"/>
      <c r="V69" s="79"/>
      <c r="W69" s="79"/>
      <c r="X69" s="79"/>
      <c r="Y69" s="4"/>
    </row>
    <row r="70" spans="1:25" ht="15.75" x14ac:dyDescent="0.25">
      <c r="A70" s="92" t="s">
        <v>111</v>
      </c>
      <c r="B70" s="50" t="s">
        <v>125</v>
      </c>
      <c r="C70" s="65"/>
      <c r="D70" s="66"/>
      <c r="E70" s="65"/>
      <c r="F70" s="66"/>
      <c r="G70" s="65"/>
      <c r="H70" s="66"/>
      <c r="I70" s="43"/>
      <c r="J70" s="4"/>
      <c r="K70" s="4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4"/>
      <c r="Y70" s="4"/>
    </row>
    <row r="71" spans="1:25" ht="15.75" x14ac:dyDescent="0.25">
      <c r="A71" s="92" t="s">
        <v>144</v>
      </c>
      <c r="B71" s="50" t="s">
        <v>106</v>
      </c>
      <c r="C71" s="65"/>
      <c r="D71" s="66"/>
      <c r="E71" s="65"/>
      <c r="F71" s="66"/>
      <c r="G71" s="65"/>
      <c r="H71" s="66"/>
      <c r="I71" s="43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 ht="15.75" x14ac:dyDescent="0.25">
      <c r="A72" s="92" t="s">
        <v>112</v>
      </c>
      <c r="B72" s="50" t="s">
        <v>106</v>
      </c>
      <c r="C72" s="65"/>
      <c r="D72" s="66"/>
      <c r="E72" s="65"/>
      <c r="F72" s="66"/>
      <c r="G72" s="65"/>
      <c r="H72" s="66"/>
      <c r="I72" s="43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 ht="15.75" x14ac:dyDescent="0.25">
      <c r="A73" s="92" t="s">
        <v>113</v>
      </c>
      <c r="B73" s="50" t="s">
        <v>114</v>
      </c>
      <c r="C73" s="65"/>
      <c r="D73" s="66"/>
      <c r="E73" s="65"/>
      <c r="F73" s="66"/>
      <c r="G73" s="65"/>
      <c r="H73" s="66"/>
      <c r="I73" s="43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79"/>
      <c r="V73" s="79"/>
      <c r="W73" s="79"/>
      <c r="X73" s="79"/>
      <c r="Y73" s="79"/>
    </row>
    <row r="74" spans="1:25" ht="15.75" x14ac:dyDescent="0.25">
      <c r="A74" s="92" t="s">
        <v>145</v>
      </c>
      <c r="B74" s="92"/>
      <c r="C74" s="65"/>
      <c r="D74" s="66"/>
      <c r="E74" s="65"/>
      <c r="F74" s="66"/>
      <c r="G74" s="65"/>
      <c r="H74" s="66"/>
      <c r="I74" s="43"/>
      <c r="J74" s="4"/>
      <c r="K74" s="6"/>
      <c r="L74" s="4"/>
      <c r="M74" s="4"/>
      <c r="N74" s="4"/>
      <c r="O74" s="4"/>
      <c r="P74" s="4"/>
      <c r="Q74" s="4"/>
      <c r="R74" s="4"/>
      <c r="S74" s="4"/>
      <c r="T74" s="4"/>
      <c r="U74" s="79"/>
      <c r="V74" s="79"/>
      <c r="W74" s="79"/>
      <c r="X74" s="79"/>
      <c r="Y74" s="79"/>
    </row>
    <row r="75" spans="1:25" ht="15.75" x14ac:dyDescent="0.25">
      <c r="A75" s="92" t="s">
        <v>147</v>
      </c>
      <c r="B75" s="50" t="s">
        <v>114</v>
      </c>
      <c r="C75" s="65"/>
      <c r="D75" s="66"/>
      <c r="E75" s="65"/>
      <c r="F75" s="66"/>
      <c r="G75" s="65"/>
      <c r="H75" s="66"/>
      <c r="I75" s="43"/>
      <c r="J75" s="4"/>
      <c r="K75" s="6"/>
      <c r="L75" s="4"/>
      <c r="M75" s="4"/>
      <c r="N75" s="4"/>
      <c r="O75" s="4"/>
      <c r="P75" s="4"/>
      <c r="Q75" s="4"/>
      <c r="R75" s="4"/>
      <c r="S75" s="4"/>
      <c r="T75" s="4"/>
      <c r="U75" s="79"/>
      <c r="V75" s="79"/>
      <c r="W75" s="79"/>
      <c r="X75" s="79"/>
      <c r="Y75" s="79"/>
    </row>
    <row r="76" spans="1:25" ht="15.75" x14ac:dyDescent="0.25">
      <c r="A76" s="56"/>
      <c r="B76" s="85"/>
      <c r="C76" s="80"/>
      <c r="D76" s="81"/>
      <c r="E76" s="80"/>
      <c r="F76" s="81"/>
      <c r="G76" s="80"/>
      <c r="H76" s="81"/>
      <c r="I76" s="43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79"/>
      <c r="V76" s="79"/>
      <c r="W76" s="79"/>
      <c r="X76" s="79"/>
      <c r="Y76" s="79"/>
    </row>
    <row r="77" spans="1:25" ht="15.75" x14ac:dyDescent="0.25">
      <c r="A77" s="93" t="s">
        <v>105</v>
      </c>
      <c r="B77" s="82"/>
      <c r="C77" s="89"/>
      <c r="D77" s="90"/>
      <c r="E77" s="89"/>
      <c r="F77" s="90"/>
      <c r="G77" s="89"/>
      <c r="H77" s="90"/>
      <c r="I77" s="43"/>
      <c r="K77" s="4"/>
      <c r="L77" s="4"/>
      <c r="M77" s="4"/>
      <c r="N77" s="4"/>
      <c r="O77" s="4"/>
      <c r="P77" s="4"/>
      <c r="Q77" s="4"/>
      <c r="R77" s="4"/>
      <c r="S77" s="4"/>
      <c r="T77" s="4"/>
      <c r="U77" s="79"/>
      <c r="V77" s="79"/>
      <c r="W77" s="79"/>
      <c r="X77" s="79"/>
      <c r="Y77" s="4"/>
    </row>
    <row r="78" spans="1:25" ht="15.75" x14ac:dyDescent="0.25">
      <c r="A78" s="56" t="s">
        <v>115</v>
      </c>
      <c r="B78" s="85"/>
      <c r="C78" s="80"/>
      <c r="D78" s="81"/>
      <c r="E78" s="80"/>
      <c r="F78" s="81"/>
      <c r="G78" s="80"/>
      <c r="H78" s="81"/>
      <c r="I78" s="43"/>
      <c r="K78" s="4"/>
      <c r="L78" s="4"/>
      <c r="M78" s="4"/>
      <c r="N78" s="4"/>
      <c r="O78" s="4"/>
      <c r="P78" s="4"/>
      <c r="Q78" s="4"/>
      <c r="R78" s="4"/>
      <c r="S78" s="4"/>
      <c r="T78" s="4"/>
      <c r="U78" s="79"/>
      <c r="V78" s="79"/>
      <c r="W78" s="79"/>
      <c r="X78" s="4"/>
      <c r="Y78" s="4"/>
    </row>
    <row r="79" spans="1:25" ht="15.75" x14ac:dyDescent="0.25">
      <c r="A79" s="39" t="s">
        <v>116</v>
      </c>
      <c r="B79" s="50" t="s">
        <v>114</v>
      </c>
      <c r="C79" s="65"/>
      <c r="D79" s="66"/>
      <c r="E79" s="65"/>
      <c r="F79" s="66"/>
      <c r="G79" s="65"/>
      <c r="H79" s="66"/>
      <c r="I79" s="43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x14ac:dyDescent="0.25">
      <c r="A80" s="92" t="s">
        <v>113</v>
      </c>
      <c r="B80" s="50" t="s">
        <v>114</v>
      </c>
      <c r="C80" s="65"/>
      <c r="D80" s="66"/>
      <c r="E80" s="65"/>
      <c r="F80" s="66"/>
      <c r="G80" s="65"/>
      <c r="H80" s="66"/>
      <c r="I80" s="43"/>
    </row>
    <row r="81" spans="1:14" x14ac:dyDescent="0.25">
      <c r="A81" s="92" t="s">
        <v>117</v>
      </c>
      <c r="B81" s="50"/>
      <c r="C81" s="65"/>
      <c r="D81" s="66"/>
      <c r="E81" s="65"/>
      <c r="F81" s="66"/>
      <c r="G81" s="65"/>
      <c r="H81" s="66"/>
      <c r="I81" s="43"/>
    </row>
    <row r="82" spans="1:14" x14ac:dyDescent="0.25">
      <c r="A82" s="92" t="s">
        <v>146</v>
      </c>
      <c r="B82" s="50" t="s">
        <v>114</v>
      </c>
      <c r="C82" s="65"/>
      <c r="D82" s="66"/>
      <c r="E82" s="65"/>
      <c r="F82" s="66"/>
      <c r="G82" s="65"/>
      <c r="H82" s="66"/>
      <c r="I82" s="125"/>
    </row>
    <row r="83" spans="1:14" x14ac:dyDescent="0.25">
      <c r="A83" s="56"/>
      <c r="B83" s="85"/>
      <c r="C83" s="80"/>
      <c r="D83" s="81"/>
      <c r="E83" s="80"/>
      <c r="F83" s="81"/>
      <c r="G83" s="80"/>
      <c r="H83" s="81"/>
      <c r="I83" s="126"/>
    </row>
    <row r="84" spans="1:14" x14ac:dyDescent="0.25">
      <c r="A84" s="69" t="s">
        <v>138</v>
      </c>
      <c r="B84" s="82" t="s">
        <v>140</v>
      </c>
      <c r="C84" s="61">
        <f>D84*5*765.9</f>
        <v>765.9</v>
      </c>
      <c r="D84" s="62">
        <v>0.2</v>
      </c>
      <c r="E84" s="61">
        <v>2.15</v>
      </c>
      <c r="F84" s="62">
        <f>E84/765.9/5</f>
        <v>5.6143099621360491E-4</v>
      </c>
      <c r="G84" s="61">
        <f>C84-E84</f>
        <v>763.75</v>
      </c>
      <c r="H84" s="71">
        <f>D84-F84</f>
        <v>0.1994385690037864</v>
      </c>
      <c r="I84" s="126" t="s">
        <v>136</v>
      </c>
      <c r="K84" s="118"/>
    </row>
    <row r="85" spans="1:14" x14ac:dyDescent="0.25">
      <c r="A85" s="60" t="s">
        <v>139</v>
      </c>
      <c r="B85" s="50"/>
      <c r="C85" s="83"/>
      <c r="D85" s="62"/>
      <c r="E85" s="83"/>
      <c r="F85" s="62"/>
      <c r="G85" s="83"/>
      <c r="H85" s="62"/>
      <c r="I85" s="126"/>
    </row>
    <row r="86" spans="1:14" x14ac:dyDescent="0.25">
      <c r="A86" s="60"/>
      <c r="B86" s="50"/>
      <c r="C86" s="83"/>
      <c r="D86" s="62"/>
      <c r="E86" s="83"/>
      <c r="F86" s="62"/>
      <c r="G86" s="83"/>
      <c r="H86" s="62"/>
      <c r="I86" s="126"/>
    </row>
    <row r="87" spans="1:14" x14ac:dyDescent="0.25">
      <c r="A87" s="69" t="s">
        <v>121</v>
      </c>
      <c r="B87" s="82" t="s">
        <v>122</v>
      </c>
      <c r="C87" s="61">
        <f>D87*5*765.9</f>
        <v>1148.8499999999999</v>
      </c>
      <c r="D87" s="71">
        <v>0.3</v>
      </c>
      <c r="E87" s="61">
        <v>451.76</v>
      </c>
      <c r="F87" s="94">
        <f>E87/765.9/5</f>
        <v>0.11796840318579449</v>
      </c>
      <c r="G87" s="61">
        <f>C87-E87</f>
        <v>697.08999999999992</v>
      </c>
      <c r="H87" s="71">
        <f>D87-F87</f>
        <v>0.1820315968142055</v>
      </c>
      <c r="I87" s="126" t="s">
        <v>136</v>
      </c>
    </row>
    <row r="88" spans="1:14" x14ac:dyDescent="0.25">
      <c r="A88" s="60" t="s">
        <v>107</v>
      </c>
      <c r="B88" s="50" t="s">
        <v>106</v>
      </c>
      <c r="C88" s="83"/>
      <c r="D88" s="62"/>
      <c r="E88" s="83"/>
      <c r="F88" s="95"/>
      <c r="G88" s="83"/>
      <c r="H88" s="62"/>
      <c r="I88" s="126"/>
    </row>
    <row r="89" spans="1:14" x14ac:dyDescent="0.25">
      <c r="A89" s="69" t="s">
        <v>141</v>
      </c>
      <c r="B89" s="82"/>
      <c r="C89" s="61">
        <f>D89*5*765.9</f>
        <v>12713.939999999999</v>
      </c>
      <c r="D89" s="71">
        <v>3.32</v>
      </c>
      <c r="E89" s="61">
        <f>F89*5*765.9</f>
        <v>12713.939999999999</v>
      </c>
      <c r="F89" s="71">
        <v>3.32</v>
      </c>
      <c r="G89" s="61">
        <f>C89-E89</f>
        <v>0</v>
      </c>
      <c r="H89" s="71">
        <f>D89-F89</f>
        <v>0</v>
      </c>
      <c r="I89" s="126"/>
    </row>
    <row r="90" spans="1:14" x14ac:dyDescent="0.25">
      <c r="A90" s="60" t="s">
        <v>108</v>
      </c>
      <c r="B90" s="50"/>
      <c r="C90" s="83"/>
      <c r="D90" s="62"/>
      <c r="E90" s="83"/>
      <c r="F90" s="62"/>
      <c r="G90" s="83"/>
      <c r="H90" s="62"/>
      <c r="I90" s="126"/>
    </row>
    <row r="91" spans="1:14" x14ac:dyDescent="0.25">
      <c r="A91" s="96" t="s">
        <v>109</v>
      </c>
      <c r="B91" s="85"/>
      <c r="C91" s="86"/>
      <c r="D91" s="87"/>
      <c r="E91" s="86"/>
      <c r="F91" s="87"/>
      <c r="G91" s="86"/>
      <c r="H91" s="87"/>
      <c r="I91" s="126"/>
    </row>
    <row r="92" spans="1:14" x14ac:dyDescent="0.25">
      <c r="A92" s="69" t="s">
        <v>119</v>
      </c>
      <c r="B92" s="97"/>
      <c r="C92" s="61">
        <f>C19+C34+C49+C53+C64+C84+C87+C89</f>
        <v>110557.66500000001</v>
      </c>
      <c r="D92" s="71">
        <f>D19+D34+D49+D53+D64+D84+D87+D89</f>
        <v>28.87</v>
      </c>
      <c r="E92" s="61">
        <f t="shared" ref="E92:H92" si="1">E19+E34+E49+E53+E64+E84+E87+E89</f>
        <v>109096.83</v>
      </c>
      <c r="F92" s="71">
        <f>F19+F34+F49+F53+F64+F84+F87+F89</f>
        <v>28.488531139835491</v>
      </c>
      <c r="G92" s="61">
        <f t="shared" si="1"/>
        <v>1460.8350000000025</v>
      </c>
      <c r="H92" s="71">
        <f t="shared" si="1"/>
        <v>0.38146886016451231</v>
      </c>
      <c r="I92" s="126"/>
    </row>
    <row r="93" spans="1:14" ht="15.75" thickBot="1" x14ac:dyDescent="0.3">
      <c r="A93" s="98" t="s">
        <v>120</v>
      </c>
      <c r="B93" s="99"/>
      <c r="C93" s="100"/>
      <c r="D93" s="101"/>
      <c r="E93" s="100"/>
      <c r="F93" s="101"/>
      <c r="G93" s="100"/>
      <c r="H93" s="101"/>
      <c r="I93" s="126"/>
    </row>
    <row r="94" spans="1:14" x14ac:dyDescent="0.25">
      <c r="A94" s="69" t="s">
        <v>142</v>
      </c>
      <c r="B94" s="82"/>
      <c r="C94" s="61">
        <f>D94*5*765.9</f>
        <v>6816.51</v>
      </c>
      <c r="D94" s="71">
        <v>1.78</v>
      </c>
      <c r="E94" s="61">
        <v>21325.39</v>
      </c>
      <c r="F94" s="71">
        <f>E94/5/B12</f>
        <v>5.5687139313226268</v>
      </c>
      <c r="G94" s="61">
        <f>C94-E94</f>
        <v>-14508.88</v>
      </c>
      <c r="H94" s="71">
        <f>D94-F94</f>
        <v>-3.7887139313226266</v>
      </c>
      <c r="I94" s="126" t="s">
        <v>151</v>
      </c>
      <c r="K94" s="118"/>
      <c r="M94" s="118"/>
      <c r="N94" s="119"/>
    </row>
    <row r="95" spans="1:14" x14ac:dyDescent="0.25">
      <c r="A95" s="60" t="s">
        <v>118</v>
      </c>
      <c r="B95" s="50"/>
      <c r="C95" s="83"/>
      <c r="D95" s="62"/>
      <c r="E95" s="83"/>
      <c r="F95" s="62"/>
      <c r="G95" s="83"/>
      <c r="H95" s="62"/>
      <c r="I95" s="126"/>
    </row>
    <row r="96" spans="1:14" x14ac:dyDescent="0.25">
      <c r="A96" s="69" t="s">
        <v>143</v>
      </c>
      <c r="B96" s="97"/>
      <c r="C96" s="61">
        <f>C92+C94</f>
        <v>117374.175</v>
      </c>
      <c r="D96" s="71">
        <f>D92+D94</f>
        <v>30.650000000000002</v>
      </c>
      <c r="E96" s="61">
        <f>E92+E94</f>
        <v>130422.22</v>
      </c>
      <c r="F96" s="71">
        <f>F92+F94</f>
        <v>34.057245071158121</v>
      </c>
      <c r="G96" s="61">
        <f>G24+G39+G54+G58+G69+G89+G92+G94</f>
        <v>-13048.044999999996</v>
      </c>
      <c r="H96" s="71">
        <f>H24+H39+H54+H58+H69+H89+H92+H94</f>
        <v>-3.4072450711581141</v>
      </c>
      <c r="I96" s="126"/>
    </row>
    <row r="97" spans="1:10" ht="15.75" thickBot="1" x14ac:dyDescent="0.3">
      <c r="A97" s="98"/>
      <c r="B97" s="99"/>
      <c r="C97" s="98"/>
      <c r="D97" s="102"/>
      <c r="E97" s="98"/>
      <c r="F97" s="102"/>
      <c r="G97" s="98"/>
      <c r="H97" s="102"/>
      <c r="I97" s="126"/>
    </row>
    <row r="98" spans="1:10" x14ac:dyDescent="0.25">
      <c r="A98" s="103"/>
      <c r="B98" s="104"/>
      <c r="C98" s="103"/>
      <c r="D98" s="103"/>
      <c r="E98" s="103"/>
      <c r="F98" s="103"/>
      <c r="G98" s="103"/>
      <c r="H98" s="103"/>
      <c r="I98" s="43"/>
    </row>
    <row r="99" spans="1:10" x14ac:dyDescent="0.25">
      <c r="A99" s="103"/>
      <c r="B99" s="104"/>
      <c r="C99" s="103"/>
      <c r="D99" s="103"/>
      <c r="E99" s="103"/>
      <c r="F99" s="103"/>
      <c r="G99" s="103"/>
      <c r="H99" s="103"/>
      <c r="I99" s="43"/>
    </row>
    <row r="100" spans="1:10" x14ac:dyDescent="0.25">
      <c r="A100" s="103"/>
      <c r="B100" s="104"/>
      <c r="C100" s="103"/>
      <c r="D100" s="103"/>
      <c r="E100" s="103"/>
      <c r="F100" s="103"/>
      <c r="G100" s="103"/>
      <c r="H100" s="103"/>
      <c r="I100" s="43"/>
    </row>
    <row r="101" spans="1:10" x14ac:dyDescent="0.25">
      <c r="A101" s="103"/>
      <c r="B101" s="104"/>
      <c r="C101" s="103"/>
      <c r="D101" s="103"/>
      <c r="E101" s="103"/>
      <c r="F101" s="103"/>
      <c r="G101" s="103"/>
      <c r="H101" s="103"/>
      <c r="I101" s="43"/>
    </row>
    <row r="102" spans="1:10" x14ac:dyDescent="0.25">
      <c r="A102" s="5"/>
      <c r="B102" s="5"/>
      <c r="C102" s="5"/>
      <c r="D102" s="5"/>
      <c r="E102" s="5"/>
      <c r="F102" s="5"/>
      <c r="G102" s="5"/>
      <c r="H102" s="5"/>
      <c r="I102" s="43"/>
    </row>
    <row r="103" spans="1:10" ht="15.75" x14ac:dyDescent="0.25">
      <c r="A103" s="4" t="s">
        <v>165</v>
      </c>
      <c r="B103" s="4"/>
      <c r="C103" s="4"/>
      <c r="D103" s="4"/>
      <c r="E103" s="4"/>
      <c r="F103" s="4"/>
      <c r="G103" s="4"/>
      <c r="H103" s="4"/>
      <c r="I103" s="63"/>
    </row>
    <row r="104" spans="1:10" x14ac:dyDescent="0.25">
      <c r="A104" s="5"/>
      <c r="B104" s="5"/>
      <c r="C104" s="5"/>
      <c r="D104" s="5"/>
      <c r="E104" s="105"/>
      <c r="F104" s="5"/>
      <c r="G104" s="106"/>
      <c r="H104" s="5"/>
      <c r="I104" s="5"/>
    </row>
    <row r="105" spans="1:10" x14ac:dyDescent="0.25">
      <c r="A105" s="5"/>
      <c r="B105" s="5"/>
      <c r="C105" s="5"/>
      <c r="D105" s="5"/>
      <c r="E105" s="121"/>
      <c r="F105" s="122" t="s">
        <v>136</v>
      </c>
      <c r="G105" s="121">
        <f>G84+G87</f>
        <v>1460.84</v>
      </c>
      <c r="H105" s="5"/>
      <c r="I105" s="5"/>
    </row>
    <row r="106" spans="1:10" ht="14.25" customHeight="1" x14ac:dyDescent="0.25">
      <c r="A106" s="5"/>
      <c r="B106" s="5"/>
      <c r="C106" s="5"/>
      <c r="D106" s="5"/>
      <c r="E106" s="122"/>
      <c r="F106" s="122" t="s">
        <v>152</v>
      </c>
      <c r="G106" s="121">
        <f>G94</f>
        <v>-14508.88</v>
      </c>
      <c r="H106" s="5"/>
      <c r="I106" s="5"/>
    </row>
    <row r="107" spans="1:10" ht="14.25" customHeight="1" x14ac:dyDescent="0.25">
      <c r="A107" s="5"/>
      <c r="B107" s="5"/>
      <c r="C107" s="5"/>
      <c r="D107" s="5"/>
      <c r="E107" s="122"/>
      <c r="F107" s="122"/>
      <c r="G107" s="121"/>
      <c r="H107" s="5"/>
      <c r="I107" s="5"/>
    </row>
    <row r="108" spans="1:10" ht="15.75" x14ac:dyDescent="0.25">
      <c r="A108" s="4"/>
      <c r="B108" s="4"/>
      <c r="C108" s="4"/>
      <c r="D108" s="4"/>
      <c r="E108" s="123" t="s">
        <v>4</v>
      </c>
      <c r="F108" s="123" t="s">
        <v>155</v>
      </c>
      <c r="G108" s="124">
        <f>G105+G106</f>
        <v>-13048.039999999999</v>
      </c>
      <c r="H108" s="4"/>
      <c r="I108" s="4"/>
      <c r="J108" s="4"/>
    </row>
    <row r="109" spans="1:10" x14ac:dyDescent="0.25">
      <c r="A109" s="5"/>
      <c r="B109" s="5"/>
      <c r="C109" s="5"/>
      <c r="D109" s="5"/>
      <c r="E109" s="121" t="s">
        <v>4</v>
      </c>
      <c r="F109" s="122"/>
      <c r="G109" s="122"/>
      <c r="H109" s="5"/>
      <c r="I109" s="5"/>
    </row>
    <row r="110" spans="1:10" ht="15.75" x14ac:dyDescent="0.25">
      <c r="A110" s="4" t="s">
        <v>4</v>
      </c>
      <c r="B110" s="4"/>
      <c r="C110" s="4"/>
      <c r="D110" s="4"/>
      <c r="E110" s="4"/>
      <c r="F110" s="4"/>
      <c r="G110" s="4"/>
      <c r="H110" s="4"/>
      <c r="I110" s="4"/>
    </row>
    <row r="111" spans="1:10" ht="15.75" x14ac:dyDescent="0.25">
      <c r="A111" s="4"/>
      <c r="B111" s="4"/>
      <c r="C111" s="4"/>
      <c r="D111" s="4"/>
      <c r="E111" s="4"/>
      <c r="F111" s="4"/>
      <c r="G111" s="4"/>
      <c r="H111" s="4"/>
      <c r="I111" s="4"/>
    </row>
    <row r="112" spans="1:10" ht="15.75" x14ac:dyDescent="0.25">
      <c r="A112" s="4"/>
      <c r="B112" s="4"/>
      <c r="C112" s="4"/>
      <c r="D112" s="4"/>
      <c r="E112" s="4"/>
      <c r="F112" s="4"/>
      <c r="G112" s="4"/>
      <c r="H112" s="4"/>
      <c r="I112" s="4"/>
    </row>
    <row r="113" spans="1:9" ht="15.75" x14ac:dyDescent="0.25">
      <c r="A113" s="4"/>
      <c r="B113" s="4"/>
      <c r="C113" s="4"/>
      <c r="D113" s="4"/>
      <c r="E113" s="4"/>
      <c r="F113" s="4"/>
      <c r="G113" s="4"/>
      <c r="H113" s="4"/>
      <c r="I113" s="4"/>
    </row>
    <row r="114" spans="1:9" ht="15.75" x14ac:dyDescent="0.25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5">
      <c r="A115" s="5"/>
      <c r="B115" s="5"/>
      <c r="C115" s="5"/>
    </row>
    <row r="116" spans="1:9" x14ac:dyDescent="0.25">
      <c r="A116" s="5"/>
      <c r="B116" s="5"/>
      <c r="C116" s="5"/>
    </row>
    <row r="117" spans="1:9" x14ac:dyDescent="0.25">
      <c r="A117" s="5"/>
      <c r="B117" s="5"/>
      <c r="C117" s="5"/>
    </row>
    <row r="118" spans="1:9" ht="15.75" x14ac:dyDescent="0.25">
      <c r="A118" s="5"/>
      <c r="B118" s="5"/>
      <c r="C118" s="107"/>
    </row>
    <row r="119" spans="1:9" x14ac:dyDescent="0.25">
      <c r="A119" s="5"/>
      <c r="B119" s="108"/>
      <c r="C119" s="109"/>
    </row>
    <row r="120" spans="1:9" x14ac:dyDescent="0.25">
      <c r="A120" s="5"/>
      <c r="B120" s="5"/>
      <c r="C120" s="5"/>
    </row>
    <row r="121" spans="1:9" x14ac:dyDescent="0.25">
      <c r="A121" s="5"/>
      <c r="B121" s="5"/>
      <c r="C121" s="5"/>
    </row>
    <row r="122" spans="1:9" ht="15.75" x14ac:dyDescent="0.25">
      <c r="A122" s="4"/>
      <c r="B122" s="4"/>
      <c r="C122" s="4"/>
      <c r="D122" s="4"/>
      <c r="E122" s="4"/>
      <c r="F122" s="4"/>
      <c r="G122" s="4"/>
      <c r="H122" s="4"/>
      <c r="I122" s="4"/>
    </row>
  </sheetData>
  <pageMargins left="0" right="0" top="0" bottom="0" header="0.31496062992125984" footer="0.31496062992125984"/>
  <pageSetup paperSize="9" scale="2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Янв-Май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2025-05-30T08:35:48Z</dcterms:modified>
</cp:coreProperties>
</file>