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" sheetId="1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0" i="17" l="1"/>
  <c r="S18" i="17" l="1"/>
  <c r="L18" i="17"/>
  <c r="L35" i="17"/>
  <c r="L20" i="17"/>
  <c r="F116" i="17"/>
  <c r="F118" i="17"/>
  <c r="F114" i="17"/>
  <c r="F112" i="17"/>
  <c r="F109" i="17"/>
  <c r="F101" i="17"/>
  <c r="F99" i="17"/>
  <c r="G118" i="17" l="1"/>
  <c r="E103" i="17"/>
  <c r="E97" i="17"/>
  <c r="G97" i="17" s="1"/>
  <c r="E94" i="17"/>
  <c r="E67" i="17"/>
  <c r="E56" i="17"/>
  <c r="E52" i="17"/>
  <c r="G52" i="17" s="1"/>
  <c r="E36" i="17"/>
  <c r="E21" i="17"/>
  <c r="C118" i="17"/>
  <c r="C116" i="17"/>
  <c r="C114" i="17"/>
  <c r="G114" i="17" s="1"/>
  <c r="C112" i="17"/>
  <c r="C109" i="17"/>
  <c r="C103" i="17"/>
  <c r="C101" i="17"/>
  <c r="G101" i="17" s="1"/>
  <c r="C99" i="17"/>
  <c r="C97" i="17"/>
  <c r="C94" i="17"/>
  <c r="C67" i="17"/>
  <c r="C56" i="17"/>
  <c r="C52" i="17"/>
  <c r="C36" i="17"/>
  <c r="C21" i="17"/>
  <c r="B12" i="17"/>
  <c r="H118" i="17"/>
  <c r="H116" i="17"/>
  <c r="H114" i="17"/>
  <c r="H112" i="17"/>
  <c r="H109" i="17"/>
  <c r="E107" i="17"/>
  <c r="F107" i="17"/>
  <c r="D107" i="17"/>
  <c r="F105" i="17"/>
  <c r="D105" i="17"/>
  <c r="H105" i="17" s="1"/>
  <c r="H103" i="17"/>
  <c r="H101" i="17"/>
  <c r="H99" i="17"/>
  <c r="H97" i="17"/>
  <c r="H94" i="17"/>
  <c r="H67" i="17"/>
  <c r="H56" i="17"/>
  <c r="H52" i="17"/>
  <c r="H36" i="17"/>
  <c r="N29" i="17"/>
  <c r="N32" i="17" s="1"/>
  <c r="M29" i="17"/>
  <c r="M32" i="17" s="1"/>
  <c r="L29" i="17"/>
  <c r="L32" i="17" s="1"/>
  <c r="N25" i="17"/>
  <c r="M25" i="17"/>
  <c r="Y22" i="17"/>
  <c r="X22" i="17"/>
  <c r="W22" i="17"/>
  <c r="V22" i="17"/>
  <c r="U22" i="17"/>
  <c r="R22" i="17"/>
  <c r="Q22" i="17"/>
  <c r="P22" i="17"/>
  <c r="O22" i="17"/>
  <c r="N22" i="17"/>
  <c r="M22" i="17"/>
  <c r="H21" i="17"/>
  <c r="T20" i="17"/>
  <c r="T18" i="17"/>
  <c r="S22" i="17"/>
  <c r="L22" i="17"/>
  <c r="D120" i="17" l="1"/>
  <c r="G21" i="17"/>
  <c r="F120" i="17"/>
  <c r="H107" i="17"/>
  <c r="T22" i="17"/>
  <c r="G116" i="17"/>
  <c r="G112" i="17"/>
  <c r="G99" i="17"/>
  <c r="G67" i="17"/>
  <c r="G56" i="17"/>
  <c r="G103" i="17"/>
  <c r="C105" i="17"/>
  <c r="G36" i="17"/>
  <c r="G94" i="17"/>
  <c r="C107" i="17"/>
  <c r="G107" i="17" s="1"/>
  <c r="E105" i="17"/>
  <c r="E120" i="17" s="1"/>
  <c r="L25" i="17"/>
  <c r="G109" i="17"/>
  <c r="H120" i="17" l="1"/>
  <c r="C120" i="17"/>
  <c r="G105" i="17"/>
  <c r="G120" i="17" l="1"/>
</calcChain>
</file>

<file path=xl/sharedStrings.xml><?xml version="1.0" encoding="utf-8"?>
<sst xmlns="http://schemas.openxmlformats.org/spreadsheetml/2006/main" count="282" uniqueCount="196">
  <si>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</si>
  <si>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</si>
  <si>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</si>
  <si>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</si>
  <si>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</si>
  <si>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                     по многоквартирному дому, расположенному по адресу: Кубовая, 113/4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</si>
  <si>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</si>
  <si>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</si>
  <si>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</si>
  <si>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</si>
  <si>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</si>
  <si>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</si>
  <si>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</si>
  <si>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</si>
  <si>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</si>
  <si>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</si>
  <si>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</si>
  <si>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</si>
  <si>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</si>
  <si>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</si>
  <si>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</si>
  <si>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</si>
  <si>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</si>
  <si>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</si>
  <si>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</si>
  <si>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</si>
  <si>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</si>
  <si>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</si>
  <si>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</si>
  <si>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</si>
  <si>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</si>
  <si>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</si>
  <si>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</si>
  <si>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</si>
  <si>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</si>
  <si>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</si>
  <si>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</si>
  <si>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</si>
  <si>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</si>
  <si>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</si>
  <si>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</si>
  <si>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</si>
  <si>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</si>
  <si>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</si>
  <si>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</si>
  <si>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</si>
  <si>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</si>
  <si>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</si>
  <si>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очистка кровли от мусора, грязи;</t>
  </si>
  <si>
    <t>минимальная периодич.</t>
  </si>
  <si>
    <t>очистка подвальных  помещений от мусора,</t>
  </si>
  <si>
    <t xml:space="preserve">в соответствии с </t>
  </si>
  <si>
    <t>законодательством РФ)</t>
  </si>
  <si>
    <t>Выполнено работ (оказано услуг)</t>
  </si>
  <si>
    <t>Остаток д/ср-в(начисл-выполнено)</t>
  </si>
  <si>
    <t>("-"   перевыполнено работ;</t>
  </si>
  <si>
    <t xml:space="preserve"> "+"  недовыполнено работ)</t>
  </si>
  <si>
    <t>Остаток д/ср-в(оплачено-выполнено)</t>
  </si>
  <si>
    <t>2.Техническое</t>
  </si>
  <si>
    <t>(с уч.задолженности )</t>
  </si>
  <si>
    <t>внутридомового</t>
  </si>
  <si>
    <t>II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</si>
  <si>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</si>
  <si>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</si>
  <si>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</si>
  <si>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</si>
  <si>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</si>
  <si>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</si>
  <si>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</si>
  <si>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</si>
  <si>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</si>
  <si>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</si>
  <si>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</si>
  <si>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</si>
  <si>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</si>
  <si>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</si>
  <si>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</si>
  <si>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</si>
  <si>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</si>
  <si>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</si>
  <si>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</si>
  <si>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энергообеспечения</t>
  </si>
  <si>
    <t>Влажное подметание тамбуров,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</si>
  <si>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</si>
  <si>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</si>
  <si>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</si>
  <si>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</si>
  <si>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</si>
  <si>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</si>
  <si>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 мытье</t>
  </si>
  <si>
    <t>мытье окон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</si>
  <si>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</si>
  <si>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</si>
  <si>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</si>
  <si>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</si>
  <si>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5.1. Уборка придомовой</t>
  </si>
  <si>
    <t>очистка крышек люков колодцев и пожарных</t>
  </si>
  <si>
    <t>в зимний период</t>
  </si>
  <si>
    <t xml:space="preserve">выпавшего снега и очистка придомовой </t>
  </si>
  <si>
    <t>придомовой территории от снега наносного про-</t>
  </si>
  <si>
    <t xml:space="preserve">исхождения, уборка крыльца и /или площадки 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</si>
  <si>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</si>
  <si>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</si>
  <si>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</si>
  <si>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</si>
  <si>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МКД, протирка указателей</t>
  </si>
  <si>
    <t>5.2. Уборка придомовой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</si>
  <si>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</si>
  <si>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</si>
  <si>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</si>
  <si>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</si>
  <si>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</si>
  <si>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</si>
  <si>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МКД, протирка указателей</t>
  </si>
  <si>
    <t xml:space="preserve">7. Обслуживание </t>
  </si>
  <si>
    <t>Ежемесячно</t>
  </si>
  <si>
    <t>ОПУ</t>
  </si>
  <si>
    <t>1 раз в квартал</t>
  </si>
  <si>
    <t>внутридомовых</t>
  </si>
  <si>
    <t xml:space="preserve">газовых сетей </t>
  </si>
  <si>
    <t>Итого</t>
  </si>
  <si>
    <t xml:space="preserve">Всего стоимость работ и услуг </t>
  </si>
  <si>
    <t xml:space="preserve"> по управлению и содержанию дома</t>
  </si>
  <si>
    <t>Круглосуточно</t>
  </si>
  <si>
    <t>Поступления от размещения</t>
  </si>
  <si>
    <t xml:space="preserve"> оборудования связи </t>
  </si>
  <si>
    <t>Разовый</t>
  </si>
  <si>
    <t>сбор,</t>
  </si>
  <si>
    <t xml:space="preserve">Уборка территории, </t>
  </si>
  <si>
    <t xml:space="preserve">гидрантов от снега и льда, сдвигание свеже- </t>
  </si>
  <si>
    <t>территории от снега и льда, очистка</t>
  </si>
  <si>
    <t>перед входом в подъезд, посыпка территории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</si>
  <si>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</si>
  <si>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</si>
  <si>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</si>
  <si>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</si>
  <si>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</si>
  <si>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</si>
  <si>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</si>
  <si>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</si>
  <si>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перерасчет</t>
  </si>
  <si>
    <t>н/жилых помещений</t>
  </si>
  <si>
    <t xml:space="preserve"> закрытие на замки подвальных дверей</t>
  </si>
  <si>
    <t>Подметание территории</t>
  </si>
  <si>
    <t>(грунт,отмостка,входы в подъезды),</t>
  </si>
  <si>
    <t>6. Обслуживание</t>
  </si>
  <si>
    <t xml:space="preserve">остат </t>
  </si>
  <si>
    <t xml:space="preserve">    дезинсекция</t>
  </si>
  <si>
    <t>по заявке (1 раз в год)</t>
  </si>
  <si>
    <t>управлению многоквартирным домом</t>
  </si>
  <si>
    <t>Дополнительные</t>
  </si>
  <si>
    <t>работы и услуги</t>
  </si>
  <si>
    <t>1. Механизированная уборка</t>
  </si>
  <si>
    <t>В зимний период</t>
  </si>
  <si>
    <t>придомовой террит-рии</t>
  </si>
  <si>
    <t>с вывозом снега на отвал</t>
  </si>
  <si>
    <t>3. Тех.обслуживание</t>
  </si>
  <si>
    <t>Остаток д/ср-в от размещения оборуд.связи</t>
  </si>
  <si>
    <t>8. Дератизация</t>
  </si>
  <si>
    <t>п.4=п.1+п.2-п.3;  п.6=п.2-п.5;  п.7=п.3-п.5;  п.II=п.I+п.7</t>
  </si>
  <si>
    <t>9. Содержание</t>
  </si>
  <si>
    <t>контейнерной площадки</t>
  </si>
  <si>
    <t xml:space="preserve">10 Услуги и работы по </t>
  </si>
  <si>
    <t>мелкий ремонт окон и дверей;</t>
  </si>
  <si>
    <t>Текущий</t>
  </si>
  <si>
    <t>ремонт</t>
  </si>
  <si>
    <t>4. Санитарное работы по</t>
  </si>
  <si>
    <t xml:space="preserve">содержанию помещений общего </t>
  </si>
  <si>
    <t>пользования</t>
  </si>
  <si>
    <t xml:space="preserve">5. Уборка земельного участка </t>
  </si>
  <si>
    <t xml:space="preserve">входящего в состав общего </t>
  </si>
  <si>
    <t>имущества</t>
  </si>
  <si>
    <t>остаток</t>
  </si>
  <si>
    <t>2. Услуги охранного предприятия</t>
  </si>
  <si>
    <t xml:space="preserve">По договору со специализированной </t>
  </si>
  <si>
    <t>1 пост стационарный (24 ч)</t>
  </si>
  <si>
    <t>организацией</t>
  </si>
  <si>
    <t>шлагбаума (1 шт), калиток (2 шт)</t>
  </si>
  <si>
    <t>4. Тех.обслуживание</t>
  </si>
  <si>
    <t>видеонаблюдения</t>
  </si>
  <si>
    <t xml:space="preserve">5. Обслуживание газонов и </t>
  </si>
  <si>
    <t>зеленых насождений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</si>
  <si>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</si>
  <si>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</si>
  <si>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 г.</t>
  </si>
  <si>
    <t>Начислено  с01.01.24 по 31.12.24</t>
  </si>
  <si>
    <t>Оплачено  с01.01.24 по 31.12.24</t>
  </si>
  <si>
    <t>Задолженность на 31.12.2024г.</t>
  </si>
  <si>
    <t>Остаток д/ср-в на 31.12.2024г</t>
  </si>
  <si>
    <t>Приобретение урн (2 шт)</t>
  </si>
  <si>
    <t>Установка бортовых камней в зоне стыков двух детских площадок</t>
  </si>
  <si>
    <t>(с резиновым покрытием и без резинового покрытия) (9 пог. м.)</t>
  </si>
  <si>
    <t>ПЗСД Тек рем</t>
  </si>
  <si>
    <t xml:space="preserve">Работы по обработке хвойных деревьев (4 шт) </t>
  </si>
  <si>
    <t>от болезней и вредителей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</si>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</sst>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 applyFill="1" applyBorder="1"/>
    <xf numFmtId="2" fontId="0" fillId="0" borderId="0" xfId="0" applyNumberFormat="1" applyFill="1" applyBorder="1"/>
    <xf numFmtId="165" fontId="0" fillId="0" borderId="0" xfId="0" applyNumberFormat="1" applyFill="1" applyBorder="1"/>
    <xf numFmtId="0" fontId="12" fillId="0" borderId="0" xfId="0" applyFont="1" applyFill="1" applyBorder="1"/>
    <xf numFmtId="2" fontId="12" fillId="0" borderId="0" xfId="0" applyNumberFormat="1" applyFont="1" applyFill="1" applyBorder="1"/>
    <xf numFmtId="0" fontId="13" fillId="0" borderId="0" xfId="0" applyFont="1" applyFill="1" applyBorder="1"/>
    <xf numFmtId="165" fontId="13" fillId="0" borderId="0" xfId="0" applyNumberFormat="1" applyFont="1" applyFill="1" applyBorder="1"/>
    <xf numFmtId="166" fontId="13" fillId="0" borderId="0" xfId="0" applyNumberFormat="1" applyFont="1" applyFill="1" applyBorder="1"/>
    <xf numFmtId="0" fontId="13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2" fillId="0" borderId="0" xfId="0" applyFont="1" applyFill="1"/>
    <xf numFmtId="0" fontId="0" fillId="0" borderId="1" xfId="0" applyFill="1" applyBorder="1"/>
    <xf numFmtId="0" fontId="4" fillId="0" borderId="4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0" fillId="0" borderId="5" xfId="0" applyFill="1" applyBorder="1"/>
    <xf numFmtId="0" fontId="4" fillId="0" borderId="19" xfId="0" applyFont="1" applyFill="1" applyBorder="1"/>
    <xf numFmtId="0" fontId="4" fillId="0" borderId="20" xfId="0" applyFont="1" applyFill="1" applyBorder="1" applyAlignment="1">
      <alignment horizontal="center"/>
    </xf>
    <xf numFmtId="0" fontId="5" fillId="0" borderId="5" xfId="0" applyFont="1" applyFill="1" applyBorder="1"/>
    <xf numFmtId="2" fontId="5" fillId="0" borderId="7" xfId="0" applyNumberFormat="1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4" fillId="0" borderId="22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5" fillId="0" borderId="15" xfId="0" applyFont="1" applyFill="1" applyBorder="1"/>
    <xf numFmtId="2" fontId="5" fillId="0" borderId="17" xfId="0" applyNumberFormat="1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0" fontId="0" fillId="0" borderId="23" xfId="0" applyFill="1" applyBorder="1"/>
    <xf numFmtId="0" fontId="4" fillId="0" borderId="27" xfId="0" applyFont="1" applyFill="1" applyBorder="1"/>
    <xf numFmtId="0" fontId="5" fillId="0" borderId="21" xfId="0" applyFont="1" applyFill="1" applyBorder="1"/>
    <xf numFmtId="2" fontId="7" fillId="0" borderId="7" xfId="0" applyNumberFormat="1" applyFont="1" applyFill="1" applyBorder="1"/>
    <xf numFmtId="0" fontId="6" fillId="0" borderId="31" xfId="0" applyFont="1" applyFill="1" applyBorder="1" applyAlignment="1">
      <alignment horizontal="center"/>
    </xf>
    <xf numFmtId="0" fontId="6" fillId="0" borderId="14" xfId="0" applyFont="1" applyFill="1" applyBorder="1"/>
    <xf numFmtId="0" fontId="6" fillId="0" borderId="32" xfId="0" applyFont="1" applyFill="1" applyBorder="1"/>
    <xf numFmtId="2" fontId="6" fillId="0" borderId="32" xfId="0" applyNumberFormat="1" applyFont="1" applyFill="1" applyBorder="1"/>
    <xf numFmtId="0" fontId="4" fillId="0" borderId="32" xfId="0" applyFont="1" applyFill="1" applyBorder="1"/>
    <xf numFmtId="0" fontId="4" fillId="0" borderId="33" xfId="0" applyFont="1" applyFill="1" applyBorder="1"/>
    <xf numFmtId="0" fontId="5" fillId="0" borderId="23" xfId="0" applyFont="1" applyFill="1" applyBorder="1"/>
    <xf numFmtId="0" fontId="5" fillId="0" borderId="24" xfId="0" applyFont="1" applyFill="1" applyBorder="1"/>
    <xf numFmtId="0" fontId="5" fillId="0" borderId="25" xfId="0" applyFont="1" applyFill="1" applyBorder="1"/>
    <xf numFmtId="0" fontId="5" fillId="0" borderId="26" xfId="0" applyFont="1" applyFill="1" applyBorder="1"/>
    <xf numFmtId="0" fontId="4" fillId="0" borderId="35" xfId="0" applyFont="1" applyFill="1" applyBorder="1"/>
    <xf numFmtId="0" fontId="4" fillId="0" borderId="14" xfId="0" applyFont="1" applyFill="1" applyBorder="1"/>
    <xf numFmtId="2" fontId="4" fillId="0" borderId="36" xfId="0" applyNumberFormat="1" applyFont="1" applyFill="1" applyBorder="1"/>
    <xf numFmtId="2" fontId="4" fillId="0" borderId="37" xfId="0" applyNumberFormat="1" applyFont="1" applyFill="1" applyBorder="1"/>
    <xf numFmtId="0" fontId="5" fillId="0" borderId="9" xfId="0" applyFont="1" applyFill="1" applyBorder="1"/>
    <xf numFmtId="0" fontId="5" fillId="0" borderId="0" xfId="0" applyFont="1" applyFill="1" applyBorder="1"/>
    <xf numFmtId="0" fontId="5" fillId="0" borderId="29" xfId="0" applyFont="1" applyFill="1" applyBorder="1"/>
    <xf numFmtId="0" fontId="5" fillId="0" borderId="3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2" fontId="4" fillId="0" borderId="50" xfId="0" applyNumberFormat="1" applyFont="1" applyFill="1" applyBorder="1"/>
    <xf numFmtId="0" fontId="5" fillId="0" borderId="2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4" fillId="0" borderId="36" xfId="0" applyFont="1" applyFill="1" applyBorder="1"/>
    <xf numFmtId="0" fontId="5" fillId="0" borderId="34" xfId="0" applyFont="1" applyFill="1" applyBorder="1"/>
    <xf numFmtId="0" fontId="5" fillId="0" borderId="39" xfId="0" applyFont="1" applyFill="1" applyBorder="1"/>
    <xf numFmtId="0" fontId="5" fillId="0" borderId="21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8" fillId="0" borderId="20" xfId="0" applyFont="1" applyFill="1" applyBorder="1"/>
    <xf numFmtId="2" fontId="8" fillId="0" borderId="15" xfId="0" applyNumberFormat="1" applyFont="1" applyFill="1" applyBorder="1" applyAlignment="1">
      <alignment horizontal="center"/>
    </xf>
    <xf numFmtId="2" fontId="8" fillId="0" borderId="19" xfId="0" applyNumberFormat="1" applyFont="1" applyFill="1" applyBorder="1" applyAlignment="1">
      <alignment horizontal="center"/>
    </xf>
    <xf numFmtId="2" fontId="8" fillId="0" borderId="4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2" fontId="5" fillId="0" borderId="34" xfId="0" applyNumberFormat="1" applyFont="1" applyFill="1" applyBorder="1" applyAlignment="1">
      <alignment horizontal="center"/>
    </xf>
    <xf numFmtId="0" fontId="4" fillId="0" borderId="37" xfId="0" applyFont="1" applyFill="1" applyBorder="1"/>
    <xf numFmtId="0" fontId="9" fillId="0" borderId="14" xfId="0" applyFont="1" applyFill="1" applyBorder="1"/>
    <xf numFmtId="2" fontId="6" fillId="0" borderId="36" xfId="0" applyNumberFormat="1" applyFont="1" applyFill="1" applyBorder="1"/>
    <xf numFmtId="0" fontId="6" fillId="0" borderId="36" xfId="0" applyFont="1" applyFill="1" applyBorder="1"/>
    <xf numFmtId="2" fontId="4" fillId="0" borderId="36" xfId="0" applyNumberFormat="1" applyFont="1" applyFill="1" applyBorder="1" applyAlignment="1"/>
    <xf numFmtId="2" fontId="4" fillId="0" borderId="54" xfId="0" applyNumberFormat="1" applyFont="1" applyFill="1" applyBorder="1" applyAlignment="1"/>
    <xf numFmtId="0" fontId="8" fillId="0" borderId="42" xfId="0" applyFont="1" applyFill="1" applyBorder="1"/>
    <xf numFmtId="0" fontId="5" fillId="0" borderId="17" xfId="0" applyFont="1" applyFill="1" applyBorder="1" applyAlignment="1">
      <alignment horizontal="center" vertical="center"/>
    </xf>
    <xf numFmtId="2" fontId="8" fillId="0" borderId="18" xfId="0" applyNumberFormat="1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51" xfId="0" applyFont="1" applyFill="1" applyBorder="1" applyAlignment="1">
      <alignment horizontal="right"/>
    </xf>
    <xf numFmtId="0" fontId="4" fillId="0" borderId="54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6" xfId="0" applyFont="1" applyFill="1" applyBorder="1"/>
    <xf numFmtId="2" fontId="7" fillId="0" borderId="50" xfId="0" applyNumberFormat="1" applyFont="1" applyFill="1" applyBorder="1" applyAlignment="1">
      <alignment horizontal="right"/>
    </xf>
    <xf numFmtId="2" fontId="7" fillId="0" borderId="36" xfId="0" applyNumberFormat="1" applyFont="1" applyFill="1" applyBorder="1" applyAlignment="1">
      <alignment horizontal="right"/>
    </xf>
    <xf numFmtId="2" fontId="7" fillId="0" borderId="51" xfId="0" applyNumberFormat="1" applyFont="1" applyFill="1" applyBorder="1" applyAlignment="1">
      <alignment horizontal="right"/>
    </xf>
    <xf numFmtId="0" fontId="4" fillId="0" borderId="43" xfId="0" applyFont="1" applyFill="1" applyBorder="1"/>
    <xf numFmtId="0" fontId="4" fillId="0" borderId="44" xfId="0" applyFont="1" applyFill="1" applyBorder="1"/>
    <xf numFmtId="2" fontId="4" fillId="0" borderId="44" xfId="0" applyNumberFormat="1" applyFont="1" applyFill="1" applyBorder="1"/>
    <xf numFmtId="2" fontId="4" fillId="0" borderId="45" xfId="0" applyNumberFormat="1" applyFont="1" applyFill="1" applyBorder="1"/>
    <xf numFmtId="2" fontId="4" fillId="0" borderId="0" xfId="0" applyNumberFormat="1" applyFont="1" applyFill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2" fontId="5" fillId="0" borderId="21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2" fontId="5" fillId="0" borderId="40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8" fillId="0" borderId="5" xfId="0" applyNumberFormat="1" applyFont="1" applyFill="1" applyBorder="1" applyAlignment="1">
      <alignment horizontal="center"/>
    </xf>
    <xf numFmtId="2" fontId="8" fillId="0" borderId="34" xfId="0" applyNumberFormat="1" applyFont="1" applyFill="1" applyBorder="1" applyAlignment="1">
      <alignment horizontal="center"/>
    </xf>
    <xf numFmtId="2" fontId="8" fillId="0" borderId="46" xfId="0" applyNumberFormat="1" applyFont="1" applyFill="1" applyBorder="1" applyAlignment="1">
      <alignment horizontal="center"/>
    </xf>
    <xf numFmtId="2" fontId="8" fillId="0" borderId="52" xfId="0" applyNumberFormat="1" applyFont="1" applyFill="1" applyBorder="1" applyAlignment="1">
      <alignment horizontal="center"/>
    </xf>
    <xf numFmtId="2" fontId="0" fillId="0" borderId="0" xfId="0" applyNumberFormat="1" applyFont="1" applyFill="1" applyBorder="1"/>
    <xf numFmtId="2" fontId="1" fillId="0" borderId="0" xfId="0" applyNumberFormat="1" applyFont="1" applyFill="1" applyBorder="1"/>
    <xf numFmtId="0" fontId="0" fillId="0" borderId="0" xfId="0" applyFont="1" applyFill="1" applyBorder="1"/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7" fillId="0" borderId="42" xfId="0" applyFont="1" applyFill="1" applyBorder="1"/>
    <xf numFmtId="2" fontId="5" fillId="0" borderId="15" xfId="0" applyNumberFormat="1" applyFont="1" applyFill="1" applyBorder="1" applyAlignment="1">
      <alignment horizontal="center"/>
    </xf>
    <xf numFmtId="2" fontId="5" fillId="0" borderId="18" xfId="0" applyNumberFormat="1" applyFont="1" applyFill="1" applyBorder="1" applyAlignment="1">
      <alignment horizontal="center"/>
    </xf>
    <xf numFmtId="2" fontId="5" fillId="0" borderId="41" xfId="0" applyNumberFormat="1" applyFont="1" applyFill="1" applyBorder="1" applyAlignment="1">
      <alignment horizontal="center"/>
    </xf>
    <xf numFmtId="0" fontId="7" fillId="0" borderId="20" xfId="0" applyFont="1" applyFill="1" applyBorder="1"/>
    <xf numFmtId="0" fontId="7" fillId="0" borderId="2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42" xfId="0" applyFont="1" applyFill="1" applyBorder="1"/>
    <xf numFmtId="0" fontId="10" fillId="0" borderId="42" xfId="0" applyFont="1" applyFill="1" applyBorder="1"/>
    <xf numFmtId="0" fontId="10" fillId="0" borderId="20" xfId="0" applyFont="1" applyFill="1" applyBorder="1"/>
    <xf numFmtId="2" fontId="8" fillId="0" borderId="28" xfId="0" applyNumberFormat="1" applyFont="1" applyFill="1" applyBorder="1" applyAlignment="1">
      <alignment horizontal="center"/>
    </xf>
    <xf numFmtId="0" fontId="11" fillId="0" borderId="42" xfId="0" applyFont="1" applyFill="1" applyBorder="1"/>
    <xf numFmtId="0" fontId="7" fillId="0" borderId="17" xfId="0" applyFont="1" applyFill="1" applyBorder="1" applyAlignment="1">
      <alignment horizontal="center"/>
    </xf>
    <xf numFmtId="0" fontId="8" fillId="0" borderId="39" xfId="0" applyFont="1" applyFill="1" applyBorder="1"/>
    <xf numFmtId="0" fontId="7" fillId="0" borderId="7" xfId="0" applyFont="1" applyFill="1" applyBorder="1" applyAlignment="1">
      <alignment horizontal="center"/>
    </xf>
    <xf numFmtId="2" fontId="8" fillId="0" borderId="38" xfId="0" applyNumberFormat="1" applyFont="1" applyFill="1" applyBorder="1" applyAlignment="1">
      <alignment horizontal="center"/>
    </xf>
    <xf numFmtId="2" fontId="5" fillId="0" borderId="53" xfId="0" applyNumberFormat="1" applyFont="1" applyFill="1" applyBorder="1" applyAlignment="1">
      <alignment horizontal="center"/>
    </xf>
    <xf numFmtId="2" fontId="8" fillId="0" borderId="21" xfId="0" applyNumberFormat="1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2" fontId="8" fillId="0" borderId="40" xfId="0" applyNumberFormat="1" applyFont="1" applyFill="1" applyBorder="1" applyAlignment="1">
      <alignment horizontal="center"/>
    </xf>
    <xf numFmtId="0" fontId="11" fillId="0" borderId="9" xfId="0" applyFont="1" applyFill="1" applyBorder="1"/>
    <xf numFmtId="0" fontId="5" fillId="0" borderId="3" xfId="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55" xfId="0" applyNumberFormat="1" applyFont="1" applyFill="1" applyBorder="1" applyAlignment="1">
      <alignment horizontal="center"/>
    </xf>
    <xf numFmtId="2" fontId="8" fillId="0" borderId="56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10" fillId="0" borderId="22" xfId="0" applyFont="1" applyFill="1" applyBorder="1"/>
    <xf numFmtId="0" fontId="5" fillId="0" borderId="49" xfId="0" applyFont="1" applyFill="1" applyBorder="1" applyAlignment="1">
      <alignment horizontal="center"/>
    </xf>
    <xf numFmtId="2" fontId="8" fillId="0" borderId="47" xfId="0" applyNumberFormat="1" applyFont="1" applyFill="1" applyBorder="1" applyAlignment="1">
      <alignment horizontal="center"/>
    </xf>
    <xf numFmtId="2" fontId="5" fillId="0" borderId="48" xfId="0" applyNumberFormat="1" applyFont="1" applyFill="1" applyBorder="1" applyAlignment="1">
      <alignment horizontal="center"/>
    </xf>
    <xf numFmtId="2" fontId="8" fillId="0" borderId="23" xfId="0" applyNumberFormat="1" applyFont="1" applyFill="1" applyBorder="1" applyAlignment="1">
      <alignment horizontal="center"/>
    </xf>
    <xf numFmtId="2" fontId="8" fillId="0" borderId="27" xfId="0" applyNumberFormat="1" applyFont="1" applyFill="1" applyBorder="1" applyAlignment="1">
      <alignment horizontal="center"/>
    </xf>
    <xf numFmtId="2" fontId="8" fillId="0" borderId="57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2" fontId="7" fillId="0" borderId="52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2" fontId="7" fillId="0" borderId="34" xfId="0" applyNumberFormat="1" applyFont="1" applyFill="1" applyBorder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164" fontId="13" fillId="0" borderId="0" xfId="0" applyNumberFormat="1" applyFont="1" applyFill="1"/>
    <xf numFmtId="164" fontId="0" fillId="0" borderId="0" xfId="0" applyNumberFormat="1" applyFill="1"/>
    <xf numFmtId="2" fontId="7" fillId="0" borderId="38" xfId="0" applyNumberFormat="1" applyFont="1" applyFill="1" applyBorder="1" applyAlignment="1">
      <alignment horizontal="center"/>
    </xf>
    <xf numFmtId="2" fontId="7" fillId="0" borderId="53" xfId="0" applyNumberFormat="1" applyFont="1" applyFill="1" applyBorder="1" applyAlignment="1">
      <alignment horizontal="center"/>
    </xf>
    <xf numFmtId="2" fontId="7" fillId="0" borderId="21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7" fillId="0" borderId="40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2" fontId="7" fillId="0" borderId="46" xfId="0" applyNumberFormat="1" applyFont="1" applyFill="1" applyBorder="1" applyAlignment="1">
      <alignment horizontal="center"/>
    </xf>
    <xf numFmtId="2" fontId="7" fillId="0" borderId="41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10" fillId="0" borderId="39" xfId="0" applyFont="1" applyFill="1" applyBorder="1"/>
    <xf numFmtId="0" fontId="8" fillId="0" borderId="9" xfId="0" applyFont="1" applyFill="1" applyBorder="1"/>
    <xf numFmtId="0" fontId="8" fillId="0" borderId="28" xfId="0" applyFont="1" applyFill="1" applyBorder="1"/>
    <xf numFmtId="0" fontId="5" fillId="0" borderId="52" xfId="0" applyFont="1" applyFill="1" applyBorder="1" applyAlignment="1">
      <alignment horizontal="center"/>
    </xf>
    <xf numFmtId="0" fontId="8" fillId="0" borderId="52" xfId="0" applyFont="1" applyFill="1" applyBorder="1"/>
    <xf numFmtId="0" fontId="7" fillId="0" borderId="10" xfId="0" applyFont="1" applyFill="1" applyBorder="1"/>
    <xf numFmtId="0" fontId="8" fillId="0" borderId="56" xfId="0" applyFont="1" applyFill="1" applyBorder="1"/>
    <xf numFmtId="0" fontId="8" fillId="0" borderId="10" xfId="0" applyFont="1" applyFill="1" applyBorder="1"/>
    <xf numFmtId="0" fontId="8" fillId="0" borderId="55" xfId="0" applyFont="1" applyFill="1" applyBorder="1"/>
    <xf numFmtId="0" fontId="8" fillId="0" borderId="4" xfId="0" applyFont="1" applyFill="1" applyBorder="1"/>
    <xf numFmtId="0" fontId="7" fillId="0" borderId="47" xfId="0" applyFont="1" applyFill="1" applyBorder="1"/>
    <xf numFmtId="0" fontId="5" fillId="0" borderId="22" xfId="0" applyFont="1" applyFill="1" applyBorder="1"/>
    <xf numFmtId="0" fontId="8" fillId="0" borderId="57" xfId="0" applyFont="1" applyFill="1" applyBorder="1"/>
    <xf numFmtId="2" fontId="7" fillId="0" borderId="47" xfId="0" applyNumberFormat="1" applyFont="1" applyFill="1" applyBorder="1" applyAlignment="1">
      <alignment horizontal="center"/>
    </xf>
    <xf numFmtId="0" fontId="8" fillId="0" borderId="48" xfId="0" applyFont="1" applyFill="1" applyBorder="1"/>
    <xf numFmtId="0" fontId="8" fillId="0" borderId="27" xfId="0" applyFont="1" applyFill="1" applyBorder="1"/>
    <xf numFmtId="2" fontId="13" fillId="0" borderId="0" xfId="0" applyNumberFormat="1" applyFont="1" applyFill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8"/>
  <sheetViews>
    <sheetView tabSelected="1" topLeftCell="L13" workbookViewId="0">
      <selection activeCell="L43" sqref="L43"/>
    </sheetView>
  </sheetViews>
  <sheetFormatPr defaultColWidth="11.5703125" defaultRowHeight="15" x14ac:dyDescent="0.25"/>
  <cols>
    <col min="1" max="1" width="36.28515625" style="1" customWidth="1"/>
    <col min="2" max="2" width="42.85546875" style="1" customWidth="1"/>
    <col min="3" max="3" width="13.5703125" style="1" customWidth="1"/>
    <col min="4" max="4" width="11.28515625" style="1" customWidth="1"/>
    <col min="5" max="5" width="15.42578125" style="1" customWidth="1"/>
    <col min="6" max="6" width="12.140625" style="1" customWidth="1"/>
    <col min="7" max="7" width="15.7109375" style="1" customWidth="1"/>
    <col min="8" max="8" width="11.42578125" style="1" customWidth="1"/>
    <col min="9" max="9" width="12.7109375" style="11" customWidth="1"/>
    <col min="10" max="10" width="4.140625" style="1" customWidth="1"/>
    <col min="11" max="11" width="54.42578125" style="1" customWidth="1"/>
    <col min="12" max="12" width="12.5703125" style="1" customWidth="1"/>
    <col min="13" max="24" width="10.85546875" style="1" customWidth="1"/>
    <col min="25" max="25" width="10" style="1" customWidth="1"/>
    <col min="26" max="27" width="11.5703125" style="1"/>
    <col min="28" max="28" width="12.5703125" style="1" bestFit="1" customWidth="1"/>
    <col min="29" max="256" width="11.5703125" style="1"/>
    <col min="257" max="257" width="23.140625" style="1" customWidth="1"/>
    <col min="258" max="258" width="42.85546875" style="1" customWidth="1"/>
    <col min="259" max="259" width="13.5703125" style="1" customWidth="1"/>
    <col min="260" max="260" width="11.28515625" style="1" customWidth="1"/>
    <col min="261" max="261" width="12.85546875" style="1" customWidth="1"/>
    <col min="262" max="262" width="12.140625" style="1" customWidth="1"/>
    <col min="263" max="263" width="11.7109375" style="1" customWidth="1"/>
    <col min="264" max="264" width="11.42578125" style="1" customWidth="1"/>
    <col min="265" max="265" width="12.7109375" style="1" customWidth="1"/>
    <col min="266" max="266" width="4.140625" style="1" customWidth="1"/>
    <col min="267" max="267" width="45.85546875" style="1" customWidth="1"/>
    <col min="268" max="268" width="12.5703125" style="1" customWidth="1"/>
    <col min="269" max="269" width="12.28515625" style="1" customWidth="1"/>
    <col min="270" max="271" width="11.140625" style="1" customWidth="1"/>
    <col min="272" max="272" width="12.42578125" style="1" customWidth="1"/>
    <col min="273" max="273" width="11.42578125" style="1" customWidth="1"/>
    <col min="274" max="274" width="13.5703125" style="1" customWidth="1"/>
    <col min="275" max="512" width="11.5703125" style="1"/>
    <col min="513" max="513" width="23.140625" style="1" customWidth="1"/>
    <col min="514" max="514" width="42.85546875" style="1" customWidth="1"/>
    <col min="515" max="515" width="13.5703125" style="1" customWidth="1"/>
    <col min="516" max="516" width="11.28515625" style="1" customWidth="1"/>
    <col min="517" max="517" width="12.85546875" style="1" customWidth="1"/>
    <col min="518" max="518" width="12.140625" style="1" customWidth="1"/>
    <col min="519" max="519" width="11.7109375" style="1" customWidth="1"/>
    <col min="520" max="520" width="11.42578125" style="1" customWidth="1"/>
    <col min="521" max="521" width="12.7109375" style="1" customWidth="1"/>
    <col min="522" max="522" width="4.140625" style="1" customWidth="1"/>
    <col min="523" max="523" width="45.85546875" style="1" customWidth="1"/>
    <col min="524" max="524" width="12.5703125" style="1" customWidth="1"/>
    <col min="525" max="525" width="12.28515625" style="1" customWidth="1"/>
    <col min="526" max="527" width="11.140625" style="1" customWidth="1"/>
    <col min="528" max="528" width="12.42578125" style="1" customWidth="1"/>
    <col min="529" max="529" width="11.42578125" style="1" customWidth="1"/>
    <col min="530" max="530" width="13.5703125" style="1" customWidth="1"/>
    <col min="531" max="768" width="11.5703125" style="1"/>
    <col min="769" max="769" width="23.140625" style="1" customWidth="1"/>
    <col min="770" max="770" width="42.85546875" style="1" customWidth="1"/>
    <col min="771" max="771" width="13.5703125" style="1" customWidth="1"/>
    <col min="772" max="772" width="11.28515625" style="1" customWidth="1"/>
    <col min="773" max="773" width="12.85546875" style="1" customWidth="1"/>
    <col min="774" max="774" width="12.140625" style="1" customWidth="1"/>
    <col min="775" max="775" width="11.7109375" style="1" customWidth="1"/>
    <col min="776" max="776" width="11.42578125" style="1" customWidth="1"/>
    <col min="777" max="777" width="12.7109375" style="1" customWidth="1"/>
    <col min="778" max="778" width="4.140625" style="1" customWidth="1"/>
    <col min="779" max="779" width="45.85546875" style="1" customWidth="1"/>
    <col min="780" max="780" width="12.5703125" style="1" customWidth="1"/>
    <col min="781" max="781" width="12.28515625" style="1" customWidth="1"/>
    <col min="782" max="783" width="11.140625" style="1" customWidth="1"/>
    <col min="784" max="784" width="12.42578125" style="1" customWidth="1"/>
    <col min="785" max="785" width="11.42578125" style="1" customWidth="1"/>
    <col min="786" max="786" width="13.5703125" style="1" customWidth="1"/>
    <col min="787" max="1024" width="11.5703125" style="1"/>
    <col min="1025" max="1025" width="23.140625" style="1" customWidth="1"/>
    <col min="1026" max="1026" width="42.85546875" style="1" customWidth="1"/>
    <col min="1027" max="1027" width="13.5703125" style="1" customWidth="1"/>
    <col min="1028" max="1028" width="11.28515625" style="1" customWidth="1"/>
    <col min="1029" max="1029" width="12.85546875" style="1" customWidth="1"/>
    <col min="1030" max="1030" width="12.140625" style="1" customWidth="1"/>
    <col min="1031" max="1031" width="11.7109375" style="1" customWidth="1"/>
    <col min="1032" max="1032" width="11.42578125" style="1" customWidth="1"/>
    <col min="1033" max="1033" width="12.7109375" style="1" customWidth="1"/>
    <col min="1034" max="1034" width="4.140625" style="1" customWidth="1"/>
    <col min="1035" max="1035" width="45.85546875" style="1" customWidth="1"/>
    <col min="1036" max="1036" width="12.5703125" style="1" customWidth="1"/>
    <col min="1037" max="1037" width="12.28515625" style="1" customWidth="1"/>
    <col min="1038" max="1039" width="11.140625" style="1" customWidth="1"/>
    <col min="1040" max="1040" width="12.42578125" style="1" customWidth="1"/>
    <col min="1041" max="1041" width="11.42578125" style="1" customWidth="1"/>
    <col min="1042" max="1042" width="13.5703125" style="1" customWidth="1"/>
    <col min="1043" max="1280" width="11.5703125" style="1"/>
    <col min="1281" max="1281" width="23.140625" style="1" customWidth="1"/>
    <col min="1282" max="1282" width="42.85546875" style="1" customWidth="1"/>
    <col min="1283" max="1283" width="13.5703125" style="1" customWidth="1"/>
    <col min="1284" max="1284" width="11.28515625" style="1" customWidth="1"/>
    <col min="1285" max="1285" width="12.85546875" style="1" customWidth="1"/>
    <col min="1286" max="1286" width="12.140625" style="1" customWidth="1"/>
    <col min="1287" max="1287" width="11.7109375" style="1" customWidth="1"/>
    <col min="1288" max="1288" width="11.42578125" style="1" customWidth="1"/>
    <col min="1289" max="1289" width="12.7109375" style="1" customWidth="1"/>
    <col min="1290" max="1290" width="4.140625" style="1" customWidth="1"/>
    <col min="1291" max="1291" width="45.85546875" style="1" customWidth="1"/>
    <col min="1292" max="1292" width="12.5703125" style="1" customWidth="1"/>
    <col min="1293" max="1293" width="12.28515625" style="1" customWidth="1"/>
    <col min="1294" max="1295" width="11.140625" style="1" customWidth="1"/>
    <col min="1296" max="1296" width="12.42578125" style="1" customWidth="1"/>
    <col min="1297" max="1297" width="11.42578125" style="1" customWidth="1"/>
    <col min="1298" max="1298" width="13.5703125" style="1" customWidth="1"/>
    <col min="1299" max="1536" width="11.5703125" style="1"/>
    <col min="1537" max="1537" width="23.140625" style="1" customWidth="1"/>
    <col min="1538" max="1538" width="42.85546875" style="1" customWidth="1"/>
    <col min="1539" max="1539" width="13.5703125" style="1" customWidth="1"/>
    <col min="1540" max="1540" width="11.28515625" style="1" customWidth="1"/>
    <col min="1541" max="1541" width="12.85546875" style="1" customWidth="1"/>
    <col min="1542" max="1542" width="12.140625" style="1" customWidth="1"/>
    <col min="1543" max="1543" width="11.7109375" style="1" customWidth="1"/>
    <col min="1544" max="1544" width="11.42578125" style="1" customWidth="1"/>
    <col min="1545" max="1545" width="12.7109375" style="1" customWidth="1"/>
    <col min="1546" max="1546" width="4.140625" style="1" customWidth="1"/>
    <col min="1547" max="1547" width="45.85546875" style="1" customWidth="1"/>
    <col min="1548" max="1548" width="12.5703125" style="1" customWidth="1"/>
    <col min="1549" max="1549" width="12.28515625" style="1" customWidth="1"/>
    <col min="1550" max="1551" width="11.140625" style="1" customWidth="1"/>
    <col min="1552" max="1552" width="12.42578125" style="1" customWidth="1"/>
    <col min="1553" max="1553" width="11.42578125" style="1" customWidth="1"/>
    <col min="1554" max="1554" width="13.5703125" style="1" customWidth="1"/>
    <col min="1555" max="1792" width="11.5703125" style="1"/>
    <col min="1793" max="1793" width="23.140625" style="1" customWidth="1"/>
    <col min="1794" max="1794" width="42.85546875" style="1" customWidth="1"/>
    <col min="1795" max="1795" width="13.5703125" style="1" customWidth="1"/>
    <col min="1796" max="1796" width="11.28515625" style="1" customWidth="1"/>
    <col min="1797" max="1797" width="12.85546875" style="1" customWidth="1"/>
    <col min="1798" max="1798" width="12.140625" style="1" customWidth="1"/>
    <col min="1799" max="1799" width="11.7109375" style="1" customWidth="1"/>
    <col min="1800" max="1800" width="11.42578125" style="1" customWidth="1"/>
    <col min="1801" max="1801" width="12.7109375" style="1" customWidth="1"/>
    <col min="1802" max="1802" width="4.140625" style="1" customWidth="1"/>
    <col min="1803" max="1803" width="45.85546875" style="1" customWidth="1"/>
    <col min="1804" max="1804" width="12.5703125" style="1" customWidth="1"/>
    <col min="1805" max="1805" width="12.28515625" style="1" customWidth="1"/>
    <col min="1806" max="1807" width="11.140625" style="1" customWidth="1"/>
    <col min="1808" max="1808" width="12.42578125" style="1" customWidth="1"/>
    <col min="1809" max="1809" width="11.42578125" style="1" customWidth="1"/>
    <col min="1810" max="1810" width="13.5703125" style="1" customWidth="1"/>
    <col min="1811" max="2048" width="11.5703125" style="1"/>
    <col min="2049" max="2049" width="23.140625" style="1" customWidth="1"/>
    <col min="2050" max="2050" width="42.85546875" style="1" customWidth="1"/>
    <col min="2051" max="2051" width="13.5703125" style="1" customWidth="1"/>
    <col min="2052" max="2052" width="11.28515625" style="1" customWidth="1"/>
    <col min="2053" max="2053" width="12.85546875" style="1" customWidth="1"/>
    <col min="2054" max="2054" width="12.140625" style="1" customWidth="1"/>
    <col min="2055" max="2055" width="11.7109375" style="1" customWidth="1"/>
    <col min="2056" max="2056" width="11.42578125" style="1" customWidth="1"/>
    <col min="2057" max="2057" width="12.7109375" style="1" customWidth="1"/>
    <col min="2058" max="2058" width="4.140625" style="1" customWidth="1"/>
    <col min="2059" max="2059" width="45.85546875" style="1" customWidth="1"/>
    <col min="2060" max="2060" width="12.5703125" style="1" customWidth="1"/>
    <col min="2061" max="2061" width="12.28515625" style="1" customWidth="1"/>
    <col min="2062" max="2063" width="11.140625" style="1" customWidth="1"/>
    <col min="2064" max="2064" width="12.42578125" style="1" customWidth="1"/>
    <col min="2065" max="2065" width="11.42578125" style="1" customWidth="1"/>
    <col min="2066" max="2066" width="13.5703125" style="1" customWidth="1"/>
    <col min="2067" max="2304" width="11.5703125" style="1"/>
    <col min="2305" max="2305" width="23.140625" style="1" customWidth="1"/>
    <col min="2306" max="2306" width="42.85546875" style="1" customWidth="1"/>
    <col min="2307" max="2307" width="13.5703125" style="1" customWidth="1"/>
    <col min="2308" max="2308" width="11.28515625" style="1" customWidth="1"/>
    <col min="2309" max="2309" width="12.85546875" style="1" customWidth="1"/>
    <col min="2310" max="2310" width="12.140625" style="1" customWidth="1"/>
    <col min="2311" max="2311" width="11.7109375" style="1" customWidth="1"/>
    <col min="2312" max="2312" width="11.42578125" style="1" customWidth="1"/>
    <col min="2313" max="2313" width="12.7109375" style="1" customWidth="1"/>
    <col min="2314" max="2314" width="4.140625" style="1" customWidth="1"/>
    <col min="2315" max="2315" width="45.85546875" style="1" customWidth="1"/>
    <col min="2316" max="2316" width="12.5703125" style="1" customWidth="1"/>
    <col min="2317" max="2317" width="12.28515625" style="1" customWidth="1"/>
    <col min="2318" max="2319" width="11.140625" style="1" customWidth="1"/>
    <col min="2320" max="2320" width="12.42578125" style="1" customWidth="1"/>
    <col min="2321" max="2321" width="11.42578125" style="1" customWidth="1"/>
    <col min="2322" max="2322" width="13.5703125" style="1" customWidth="1"/>
    <col min="2323" max="2560" width="11.5703125" style="1"/>
    <col min="2561" max="2561" width="23.140625" style="1" customWidth="1"/>
    <col min="2562" max="2562" width="42.85546875" style="1" customWidth="1"/>
    <col min="2563" max="2563" width="13.5703125" style="1" customWidth="1"/>
    <col min="2564" max="2564" width="11.28515625" style="1" customWidth="1"/>
    <col min="2565" max="2565" width="12.85546875" style="1" customWidth="1"/>
    <col min="2566" max="2566" width="12.140625" style="1" customWidth="1"/>
    <col min="2567" max="2567" width="11.7109375" style="1" customWidth="1"/>
    <col min="2568" max="2568" width="11.42578125" style="1" customWidth="1"/>
    <col min="2569" max="2569" width="12.7109375" style="1" customWidth="1"/>
    <col min="2570" max="2570" width="4.140625" style="1" customWidth="1"/>
    <col min="2571" max="2571" width="45.85546875" style="1" customWidth="1"/>
    <col min="2572" max="2572" width="12.5703125" style="1" customWidth="1"/>
    <col min="2573" max="2573" width="12.28515625" style="1" customWidth="1"/>
    <col min="2574" max="2575" width="11.140625" style="1" customWidth="1"/>
    <col min="2576" max="2576" width="12.42578125" style="1" customWidth="1"/>
    <col min="2577" max="2577" width="11.42578125" style="1" customWidth="1"/>
    <col min="2578" max="2578" width="13.5703125" style="1" customWidth="1"/>
    <col min="2579" max="2816" width="11.5703125" style="1"/>
    <col min="2817" max="2817" width="23.140625" style="1" customWidth="1"/>
    <col min="2818" max="2818" width="42.85546875" style="1" customWidth="1"/>
    <col min="2819" max="2819" width="13.5703125" style="1" customWidth="1"/>
    <col min="2820" max="2820" width="11.28515625" style="1" customWidth="1"/>
    <col min="2821" max="2821" width="12.85546875" style="1" customWidth="1"/>
    <col min="2822" max="2822" width="12.140625" style="1" customWidth="1"/>
    <col min="2823" max="2823" width="11.7109375" style="1" customWidth="1"/>
    <col min="2824" max="2824" width="11.42578125" style="1" customWidth="1"/>
    <col min="2825" max="2825" width="12.7109375" style="1" customWidth="1"/>
    <col min="2826" max="2826" width="4.140625" style="1" customWidth="1"/>
    <col min="2827" max="2827" width="45.85546875" style="1" customWidth="1"/>
    <col min="2828" max="2828" width="12.5703125" style="1" customWidth="1"/>
    <col min="2829" max="2829" width="12.28515625" style="1" customWidth="1"/>
    <col min="2830" max="2831" width="11.140625" style="1" customWidth="1"/>
    <col min="2832" max="2832" width="12.42578125" style="1" customWidth="1"/>
    <col min="2833" max="2833" width="11.42578125" style="1" customWidth="1"/>
    <col min="2834" max="2834" width="13.5703125" style="1" customWidth="1"/>
    <col min="2835" max="3072" width="11.5703125" style="1"/>
    <col min="3073" max="3073" width="23.140625" style="1" customWidth="1"/>
    <col min="3074" max="3074" width="42.85546875" style="1" customWidth="1"/>
    <col min="3075" max="3075" width="13.5703125" style="1" customWidth="1"/>
    <col min="3076" max="3076" width="11.28515625" style="1" customWidth="1"/>
    <col min="3077" max="3077" width="12.85546875" style="1" customWidth="1"/>
    <col min="3078" max="3078" width="12.140625" style="1" customWidth="1"/>
    <col min="3079" max="3079" width="11.7109375" style="1" customWidth="1"/>
    <col min="3080" max="3080" width="11.42578125" style="1" customWidth="1"/>
    <col min="3081" max="3081" width="12.7109375" style="1" customWidth="1"/>
    <col min="3082" max="3082" width="4.140625" style="1" customWidth="1"/>
    <col min="3083" max="3083" width="45.85546875" style="1" customWidth="1"/>
    <col min="3084" max="3084" width="12.5703125" style="1" customWidth="1"/>
    <col min="3085" max="3085" width="12.28515625" style="1" customWidth="1"/>
    <col min="3086" max="3087" width="11.140625" style="1" customWidth="1"/>
    <col min="3088" max="3088" width="12.42578125" style="1" customWidth="1"/>
    <col min="3089" max="3089" width="11.42578125" style="1" customWidth="1"/>
    <col min="3090" max="3090" width="13.5703125" style="1" customWidth="1"/>
    <col min="3091" max="3328" width="11.5703125" style="1"/>
    <col min="3329" max="3329" width="23.140625" style="1" customWidth="1"/>
    <col min="3330" max="3330" width="42.85546875" style="1" customWidth="1"/>
    <col min="3331" max="3331" width="13.5703125" style="1" customWidth="1"/>
    <col min="3332" max="3332" width="11.28515625" style="1" customWidth="1"/>
    <col min="3333" max="3333" width="12.85546875" style="1" customWidth="1"/>
    <col min="3334" max="3334" width="12.140625" style="1" customWidth="1"/>
    <col min="3335" max="3335" width="11.7109375" style="1" customWidth="1"/>
    <col min="3336" max="3336" width="11.42578125" style="1" customWidth="1"/>
    <col min="3337" max="3337" width="12.7109375" style="1" customWidth="1"/>
    <col min="3338" max="3338" width="4.140625" style="1" customWidth="1"/>
    <col min="3339" max="3339" width="45.85546875" style="1" customWidth="1"/>
    <col min="3340" max="3340" width="12.5703125" style="1" customWidth="1"/>
    <col min="3341" max="3341" width="12.28515625" style="1" customWidth="1"/>
    <col min="3342" max="3343" width="11.140625" style="1" customWidth="1"/>
    <col min="3344" max="3344" width="12.42578125" style="1" customWidth="1"/>
    <col min="3345" max="3345" width="11.42578125" style="1" customWidth="1"/>
    <col min="3346" max="3346" width="13.5703125" style="1" customWidth="1"/>
    <col min="3347" max="3584" width="11.5703125" style="1"/>
    <col min="3585" max="3585" width="23.140625" style="1" customWidth="1"/>
    <col min="3586" max="3586" width="42.85546875" style="1" customWidth="1"/>
    <col min="3587" max="3587" width="13.5703125" style="1" customWidth="1"/>
    <col min="3588" max="3588" width="11.28515625" style="1" customWidth="1"/>
    <col min="3589" max="3589" width="12.85546875" style="1" customWidth="1"/>
    <col min="3590" max="3590" width="12.140625" style="1" customWidth="1"/>
    <col min="3591" max="3591" width="11.7109375" style="1" customWidth="1"/>
    <col min="3592" max="3592" width="11.42578125" style="1" customWidth="1"/>
    <col min="3593" max="3593" width="12.7109375" style="1" customWidth="1"/>
    <col min="3594" max="3594" width="4.140625" style="1" customWidth="1"/>
    <col min="3595" max="3595" width="45.85546875" style="1" customWidth="1"/>
    <col min="3596" max="3596" width="12.5703125" style="1" customWidth="1"/>
    <col min="3597" max="3597" width="12.28515625" style="1" customWidth="1"/>
    <col min="3598" max="3599" width="11.140625" style="1" customWidth="1"/>
    <col min="3600" max="3600" width="12.42578125" style="1" customWidth="1"/>
    <col min="3601" max="3601" width="11.42578125" style="1" customWidth="1"/>
    <col min="3602" max="3602" width="13.5703125" style="1" customWidth="1"/>
    <col min="3603" max="3840" width="11.5703125" style="1"/>
    <col min="3841" max="3841" width="23.140625" style="1" customWidth="1"/>
    <col min="3842" max="3842" width="42.85546875" style="1" customWidth="1"/>
    <col min="3843" max="3843" width="13.5703125" style="1" customWidth="1"/>
    <col min="3844" max="3844" width="11.28515625" style="1" customWidth="1"/>
    <col min="3845" max="3845" width="12.85546875" style="1" customWidth="1"/>
    <col min="3846" max="3846" width="12.140625" style="1" customWidth="1"/>
    <col min="3847" max="3847" width="11.7109375" style="1" customWidth="1"/>
    <col min="3848" max="3848" width="11.42578125" style="1" customWidth="1"/>
    <col min="3849" max="3849" width="12.7109375" style="1" customWidth="1"/>
    <col min="3850" max="3850" width="4.140625" style="1" customWidth="1"/>
    <col min="3851" max="3851" width="45.85546875" style="1" customWidth="1"/>
    <col min="3852" max="3852" width="12.5703125" style="1" customWidth="1"/>
    <col min="3853" max="3853" width="12.28515625" style="1" customWidth="1"/>
    <col min="3854" max="3855" width="11.140625" style="1" customWidth="1"/>
    <col min="3856" max="3856" width="12.42578125" style="1" customWidth="1"/>
    <col min="3857" max="3857" width="11.42578125" style="1" customWidth="1"/>
    <col min="3858" max="3858" width="13.5703125" style="1" customWidth="1"/>
    <col min="3859" max="4096" width="11.5703125" style="1"/>
    <col min="4097" max="4097" width="23.140625" style="1" customWidth="1"/>
    <col min="4098" max="4098" width="42.85546875" style="1" customWidth="1"/>
    <col min="4099" max="4099" width="13.5703125" style="1" customWidth="1"/>
    <col min="4100" max="4100" width="11.28515625" style="1" customWidth="1"/>
    <col min="4101" max="4101" width="12.85546875" style="1" customWidth="1"/>
    <col min="4102" max="4102" width="12.140625" style="1" customWidth="1"/>
    <col min="4103" max="4103" width="11.7109375" style="1" customWidth="1"/>
    <col min="4104" max="4104" width="11.42578125" style="1" customWidth="1"/>
    <col min="4105" max="4105" width="12.7109375" style="1" customWidth="1"/>
    <col min="4106" max="4106" width="4.140625" style="1" customWidth="1"/>
    <col min="4107" max="4107" width="45.85546875" style="1" customWidth="1"/>
    <col min="4108" max="4108" width="12.5703125" style="1" customWidth="1"/>
    <col min="4109" max="4109" width="12.28515625" style="1" customWidth="1"/>
    <col min="4110" max="4111" width="11.140625" style="1" customWidth="1"/>
    <col min="4112" max="4112" width="12.42578125" style="1" customWidth="1"/>
    <col min="4113" max="4113" width="11.42578125" style="1" customWidth="1"/>
    <col min="4114" max="4114" width="13.5703125" style="1" customWidth="1"/>
    <col min="4115" max="4352" width="11.5703125" style="1"/>
    <col min="4353" max="4353" width="23.140625" style="1" customWidth="1"/>
    <col min="4354" max="4354" width="42.85546875" style="1" customWidth="1"/>
    <col min="4355" max="4355" width="13.5703125" style="1" customWidth="1"/>
    <col min="4356" max="4356" width="11.28515625" style="1" customWidth="1"/>
    <col min="4357" max="4357" width="12.85546875" style="1" customWidth="1"/>
    <col min="4358" max="4358" width="12.140625" style="1" customWidth="1"/>
    <col min="4359" max="4359" width="11.7109375" style="1" customWidth="1"/>
    <col min="4360" max="4360" width="11.42578125" style="1" customWidth="1"/>
    <col min="4361" max="4361" width="12.7109375" style="1" customWidth="1"/>
    <col min="4362" max="4362" width="4.140625" style="1" customWidth="1"/>
    <col min="4363" max="4363" width="45.85546875" style="1" customWidth="1"/>
    <col min="4364" max="4364" width="12.5703125" style="1" customWidth="1"/>
    <col min="4365" max="4365" width="12.28515625" style="1" customWidth="1"/>
    <col min="4366" max="4367" width="11.140625" style="1" customWidth="1"/>
    <col min="4368" max="4368" width="12.42578125" style="1" customWidth="1"/>
    <col min="4369" max="4369" width="11.42578125" style="1" customWidth="1"/>
    <col min="4370" max="4370" width="13.5703125" style="1" customWidth="1"/>
    <col min="4371" max="4608" width="11.5703125" style="1"/>
    <col min="4609" max="4609" width="23.140625" style="1" customWidth="1"/>
    <col min="4610" max="4610" width="42.85546875" style="1" customWidth="1"/>
    <col min="4611" max="4611" width="13.5703125" style="1" customWidth="1"/>
    <col min="4612" max="4612" width="11.28515625" style="1" customWidth="1"/>
    <col min="4613" max="4613" width="12.85546875" style="1" customWidth="1"/>
    <col min="4614" max="4614" width="12.140625" style="1" customWidth="1"/>
    <col min="4615" max="4615" width="11.7109375" style="1" customWidth="1"/>
    <col min="4616" max="4616" width="11.42578125" style="1" customWidth="1"/>
    <col min="4617" max="4617" width="12.7109375" style="1" customWidth="1"/>
    <col min="4618" max="4618" width="4.140625" style="1" customWidth="1"/>
    <col min="4619" max="4619" width="45.85546875" style="1" customWidth="1"/>
    <col min="4620" max="4620" width="12.5703125" style="1" customWidth="1"/>
    <col min="4621" max="4621" width="12.28515625" style="1" customWidth="1"/>
    <col min="4622" max="4623" width="11.140625" style="1" customWidth="1"/>
    <col min="4624" max="4624" width="12.42578125" style="1" customWidth="1"/>
    <col min="4625" max="4625" width="11.42578125" style="1" customWidth="1"/>
    <col min="4626" max="4626" width="13.5703125" style="1" customWidth="1"/>
    <col min="4627" max="4864" width="11.5703125" style="1"/>
    <col min="4865" max="4865" width="23.140625" style="1" customWidth="1"/>
    <col min="4866" max="4866" width="42.85546875" style="1" customWidth="1"/>
    <col min="4867" max="4867" width="13.5703125" style="1" customWidth="1"/>
    <col min="4868" max="4868" width="11.28515625" style="1" customWidth="1"/>
    <col min="4869" max="4869" width="12.85546875" style="1" customWidth="1"/>
    <col min="4870" max="4870" width="12.140625" style="1" customWidth="1"/>
    <col min="4871" max="4871" width="11.7109375" style="1" customWidth="1"/>
    <col min="4872" max="4872" width="11.42578125" style="1" customWidth="1"/>
    <col min="4873" max="4873" width="12.7109375" style="1" customWidth="1"/>
    <col min="4874" max="4874" width="4.140625" style="1" customWidth="1"/>
    <col min="4875" max="4875" width="45.85546875" style="1" customWidth="1"/>
    <col min="4876" max="4876" width="12.5703125" style="1" customWidth="1"/>
    <col min="4877" max="4877" width="12.28515625" style="1" customWidth="1"/>
    <col min="4878" max="4879" width="11.140625" style="1" customWidth="1"/>
    <col min="4880" max="4880" width="12.42578125" style="1" customWidth="1"/>
    <col min="4881" max="4881" width="11.42578125" style="1" customWidth="1"/>
    <col min="4882" max="4882" width="13.5703125" style="1" customWidth="1"/>
    <col min="4883" max="5120" width="11.5703125" style="1"/>
    <col min="5121" max="5121" width="23.140625" style="1" customWidth="1"/>
    <col min="5122" max="5122" width="42.85546875" style="1" customWidth="1"/>
    <col min="5123" max="5123" width="13.5703125" style="1" customWidth="1"/>
    <col min="5124" max="5124" width="11.28515625" style="1" customWidth="1"/>
    <col min="5125" max="5125" width="12.85546875" style="1" customWidth="1"/>
    <col min="5126" max="5126" width="12.140625" style="1" customWidth="1"/>
    <col min="5127" max="5127" width="11.7109375" style="1" customWidth="1"/>
    <col min="5128" max="5128" width="11.42578125" style="1" customWidth="1"/>
    <col min="5129" max="5129" width="12.7109375" style="1" customWidth="1"/>
    <col min="5130" max="5130" width="4.140625" style="1" customWidth="1"/>
    <col min="5131" max="5131" width="45.85546875" style="1" customWidth="1"/>
    <col min="5132" max="5132" width="12.5703125" style="1" customWidth="1"/>
    <col min="5133" max="5133" width="12.28515625" style="1" customWidth="1"/>
    <col min="5134" max="5135" width="11.140625" style="1" customWidth="1"/>
    <col min="5136" max="5136" width="12.42578125" style="1" customWidth="1"/>
    <col min="5137" max="5137" width="11.42578125" style="1" customWidth="1"/>
    <col min="5138" max="5138" width="13.5703125" style="1" customWidth="1"/>
    <col min="5139" max="5376" width="11.5703125" style="1"/>
    <col min="5377" max="5377" width="23.140625" style="1" customWidth="1"/>
    <col min="5378" max="5378" width="42.85546875" style="1" customWidth="1"/>
    <col min="5379" max="5379" width="13.5703125" style="1" customWidth="1"/>
    <col min="5380" max="5380" width="11.28515625" style="1" customWidth="1"/>
    <col min="5381" max="5381" width="12.85546875" style="1" customWidth="1"/>
    <col min="5382" max="5382" width="12.140625" style="1" customWidth="1"/>
    <col min="5383" max="5383" width="11.7109375" style="1" customWidth="1"/>
    <col min="5384" max="5384" width="11.42578125" style="1" customWidth="1"/>
    <col min="5385" max="5385" width="12.7109375" style="1" customWidth="1"/>
    <col min="5386" max="5386" width="4.140625" style="1" customWidth="1"/>
    <col min="5387" max="5387" width="45.85546875" style="1" customWidth="1"/>
    <col min="5388" max="5388" width="12.5703125" style="1" customWidth="1"/>
    <col min="5389" max="5389" width="12.28515625" style="1" customWidth="1"/>
    <col min="5390" max="5391" width="11.140625" style="1" customWidth="1"/>
    <col min="5392" max="5392" width="12.42578125" style="1" customWidth="1"/>
    <col min="5393" max="5393" width="11.42578125" style="1" customWidth="1"/>
    <col min="5394" max="5394" width="13.5703125" style="1" customWidth="1"/>
    <col min="5395" max="5632" width="11.5703125" style="1"/>
    <col min="5633" max="5633" width="23.140625" style="1" customWidth="1"/>
    <col min="5634" max="5634" width="42.85546875" style="1" customWidth="1"/>
    <col min="5635" max="5635" width="13.5703125" style="1" customWidth="1"/>
    <col min="5636" max="5636" width="11.28515625" style="1" customWidth="1"/>
    <col min="5637" max="5637" width="12.85546875" style="1" customWidth="1"/>
    <col min="5638" max="5638" width="12.140625" style="1" customWidth="1"/>
    <col min="5639" max="5639" width="11.7109375" style="1" customWidth="1"/>
    <col min="5640" max="5640" width="11.42578125" style="1" customWidth="1"/>
    <col min="5641" max="5641" width="12.7109375" style="1" customWidth="1"/>
    <col min="5642" max="5642" width="4.140625" style="1" customWidth="1"/>
    <col min="5643" max="5643" width="45.85546875" style="1" customWidth="1"/>
    <col min="5644" max="5644" width="12.5703125" style="1" customWidth="1"/>
    <col min="5645" max="5645" width="12.28515625" style="1" customWidth="1"/>
    <col min="5646" max="5647" width="11.140625" style="1" customWidth="1"/>
    <col min="5648" max="5648" width="12.42578125" style="1" customWidth="1"/>
    <col min="5649" max="5649" width="11.42578125" style="1" customWidth="1"/>
    <col min="5650" max="5650" width="13.5703125" style="1" customWidth="1"/>
    <col min="5651" max="5888" width="11.5703125" style="1"/>
    <col min="5889" max="5889" width="23.140625" style="1" customWidth="1"/>
    <col min="5890" max="5890" width="42.85546875" style="1" customWidth="1"/>
    <col min="5891" max="5891" width="13.5703125" style="1" customWidth="1"/>
    <col min="5892" max="5892" width="11.28515625" style="1" customWidth="1"/>
    <col min="5893" max="5893" width="12.85546875" style="1" customWidth="1"/>
    <col min="5894" max="5894" width="12.140625" style="1" customWidth="1"/>
    <col min="5895" max="5895" width="11.7109375" style="1" customWidth="1"/>
    <col min="5896" max="5896" width="11.42578125" style="1" customWidth="1"/>
    <col min="5897" max="5897" width="12.7109375" style="1" customWidth="1"/>
    <col min="5898" max="5898" width="4.140625" style="1" customWidth="1"/>
    <col min="5899" max="5899" width="45.85546875" style="1" customWidth="1"/>
    <col min="5900" max="5900" width="12.5703125" style="1" customWidth="1"/>
    <col min="5901" max="5901" width="12.28515625" style="1" customWidth="1"/>
    <col min="5902" max="5903" width="11.140625" style="1" customWidth="1"/>
    <col min="5904" max="5904" width="12.42578125" style="1" customWidth="1"/>
    <col min="5905" max="5905" width="11.42578125" style="1" customWidth="1"/>
    <col min="5906" max="5906" width="13.5703125" style="1" customWidth="1"/>
    <col min="5907" max="6144" width="11.5703125" style="1"/>
    <col min="6145" max="6145" width="23.140625" style="1" customWidth="1"/>
    <col min="6146" max="6146" width="42.85546875" style="1" customWidth="1"/>
    <col min="6147" max="6147" width="13.5703125" style="1" customWidth="1"/>
    <col min="6148" max="6148" width="11.28515625" style="1" customWidth="1"/>
    <col min="6149" max="6149" width="12.85546875" style="1" customWidth="1"/>
    <col min="6150" max="6150" width="12.140625" style="1" customWidth="1"/>
    <col min="6151" max="6151" width="11.7109375" style="1" customWidth="1"/>
    <col min="6152" max="6152" width="11.42578125" style="1" customWidth="1"/>
    <col min="6153" max="6153" width="12.7109375" style="1" customWidth="1"/>
    <col min="6154" max="6154" width="4.140625" style="1" customWidth="1"/>
    <col min="6155" max="6155" width="45.85546875" style="1" customWidth="1"/>
    <col min="6156" max="6156" width="12.5703125" style="1" customWidth="1"/>
    <col min="6157" max="6157" width="12.28515625" style="1" customWidth="1"/>
    <col min="6158" max="6159" width="11.140625" style="1" customWidth="1"/>
    <col min="6160" max="6160" width="12.42578125" style="1" customWidth="1"/>
    <col min="6161" max="6161" width="11.42578125" style="1" customWidth="1"/>
    <col min="6162" max="6162" width="13.5703125" style="1" customWidth="1"/>
    <col min="6163" max="6400" width="11.5703125" style="1"/>
    <col min="6401" max="6401" width="23.140625" style="1" customWidth="1"/>
    <col min="6402" max="6402" width="42.85546875" style="1" customWidth="1"/>
    <col min="6403" max="6403" width="13.5703125" style="1" customWidth="1"/>
    <col min="6404" max="6404" width="11.28515625" style="1" customWidth="1"/>
    <col min="6405" max="6405" width="12.85546875" style="1" customWidth="1"/>
    <col min="6406" max="6406" width="12.140625" style="1" customWidth="1"/>
    <col min="6407" max="6407" width="11.7109375" style="1" customWidth="1"/>
    <col min="6408" max="6408" width="11.42578125" style="1" customWidth="1"/>
    <col min="6409" max="6409" width="12.7109375" style="1" customWidth="1"/>
    <col min="6410" max="6410" width="4.140625" style="1" customWidth="1"/>
    <col min="6411" max="6411" width="45.85546875" style="1" customWidth="1"/>
    <col min="6412" max="6412" width="12.5703125" style="1" customWidth="1"/>
    <col min="6413" max="6413" width="12.28515625" style="1" customWidth="1"/>
    <col min="6414" max="6415" width="11.140625" style="1" customWidth="1"/>
    <col min="6416" max="6416" width="12.42578125" style="1" customWidth="1"/>
    <col min="6417" max="6417" width="11.42578125" style="1" customWidth="1"/>
    <col min="6418" max="6418" width="13.5703125" style="1" customWidth="1"/>
    <col min="6419" max="6656" width="11.5703125" style="1"/>
    <col min="6657" max="6657" width="23.140625" style="1" customWidth="1"/>
    <col min="6658" max="6658" width="42.85546875" style="1" customWidth="1"/>
    <col min="6659" max="6659" width="13.5703125" style="1" customWidth="1"/>
    <col min="6660" max="6660" width="11.28515625" style="1" customWidth="1"/>
    <col min="6661" max="6661" width="12.85546875" style="1" customWidth="1"/>
    <col min="6662" max="6662" width="12.140625" style="1" customWidth="1"/>
    <col min="6663" max="6663" width="11.7109375" style="1" customWidth="1"/>
    <col min="6664" max="6664" width="11.42578125" style="1" customWidth="1"/>
    <col min="6665" max="6665" width="12.7109375" style="1" customWidth="1"/>
    <col min="6666" max="6666" width="4.140625" style="1" customWidth="1"/>
    <col min="6667" max="6667" width="45.85546875" style="1" customWidth="1"/>
    <col min="6668" max="6668" width="12.5703125" style="1" customWidth="1"/>
    <col min="6669" max="6669" width="12.28515625" style="1" customWidth="1"/>
    <col min="6670" max="6671" width="11.140625" style="1" customWidth="1"/>
    <col min="6672" max="6672" width="12.42578125" style="1" customWidth="1"/>
    <col min="6673" max="6673" width="11.42578125" style="1" customWidth="1"/>
    <col min="6674" max="6674" width="13.5703125" style="1" customWidth="1"/>
    <col min="6675" max="6912" width="11.5703125" style="1"/>
    <col min="6913" max="6913" width="23.140625" style="1" customWidth="1"/>
    <col min="6914" max="6914" width="42.85546875" style="1" customWidth="1"/>
    <col min="6915" max="6915" width="13.5703125" style="1" customWidth="1"/>
    <col min="6916" max="6916" width="11.28515625" style="1" customWidth="1"/>
    <col min="6917" max="6917" width="12.85546875" style="1" customWidth="1"/>
    <col min="6918" max="6918" width="12.140625" style="1" customWidth="1"/>
    <col min="6919" max="6919" width="11.7109375" style="1" customWidth="1"/>
    <col min="6920" max="6920" width="11.42578125" style="1" customWidth="1"/>
    <col min="6921" max="6921" width="12.7109375" style="1" customWidth="1"/>
    <col min="6922" max="6922" width="4.140625" style="1" customWidth="1"/>
    <col min="6923" max="6923" width="45.85546875" style="1" customWidth="1"/>
    <col min="6924" max="6924" width="12.5703125" style="1" customWidth="1"/>
    <col min="6925" max="6925" width="12.28515625" style="1" customWidth="1"/>
    <col min="6926" max="6927" width="11.140625" style="1" customWidth="1"/>
    <col min="6928" max="6928" width="12.42578125" style="1" customWidth="1"/>
    <col min="6929" max="6929" width="11.42578125" style="1" customWidth="1"/>
    <col min="6930" max="6930" width="13.5703125" style="1" customWidth="1"/>
    <col min="6931" max="7168" width="11.5703125" style="1"/>
    <col min="7169" max="7169" width="23.140625" style="1" customWidth="1"/>
    <col min="7170" max="7170" width="42.85546875" style="1" customWidth="1"/>
    <col min="7171" max="7171" width="13.5703125" style="1" customWidth="1"/>
    <col min="7172" max="7172" width="11.28515625" style="1" customWidth="1"/>
    <col min="7173" max="7173" width="12.85546875" style="1" customWidth="1"/>
    <col min="7174" max="7174" width="12.140625" style="1" customWidth="1"/>
    <col min="7175" max="7175" width="11.7109375" style="1" customWidth="1"/>
    <col min="7176" max="7176" width="11.42578125" style="1" customWidth="1"/>
    <col min="7177" max="7177" width="12.7109375" style="1" customWidth="1"/>
    <col min="7178" max="7178" width="4.140625" style="1" customWidth="1"/>
    <col min="7179" max="7179" width="45.85546875" style="1" customWidth="1"/>
    <col min="7180" max="7180" width="12.5703125" style="1" customWidth="1"/>
    <col min="7181" max="7181" width="12.28515625" style="1" customWidth="1"/>
    <col min="7182" max="7183" width="11.140625" style="1" customWidth="1"/>
    <col min="7184" max="7184" width="12.42578125" style="1" customWidth="1"/>
    <col min="7185" max="7185" width="11.42578125" style="1" customWidth="1"/>
    <col min="7186" max="7186" width="13.5703125" style="1" customWidth="1"/>
    <col min="7187" max="7424" width="11.5703125" style="1"/>
    <col min="7425" max="7425" width="23.140625" style="1" customWidth="1"/>
    <col min="7426" max="7426" width="42.85546875" style="1" customWidth="1"/>
    <col min="7427" max="7427" width="13.5703125" style="1" customWidth="1"/>
    <col min="7428" max="7428" width="11.28515625" style="1" customWidth="1"/>
    <col min="7429" max="7429" width="12.85546875" style="1" customWidth="1"/>
    <col min="7430" max="7430" width="12.140625" style="1" customWidth="1"/>
    <col min="7431" max="7431" width="11.7109375" style="1" customWidth="1"/>
    <col min="7432" max="7432" width="11.42578125" style="1" customWidth="1"/>
    <col min="7433" max="7433" width="12.7109375" style="1" customWidth="1"/>
    <col min="7434" max="7434" width="4.140625" style="1" customWidth="1"/>
    <col min="7435" max="7435" width="45.85546875" style="1" customWidth="1"/>
    <col min="7436" max="7436" width="12.5703125" style="1" customWidth="1"/>
    <col min="7437" max="7437" width="12.28515625" style="1" customWidth="1"/>
    <col min="7438" max="7439" width="11.140625" style="1" customWidth="1"/>
    <col min="7440" max="7440" width="12.42578125" style="1" customWidth="1"/>
    <col min="7441" max="7441" width="11.42578125" style="1" customWidth="1"/>
    <col min="7442" max="7442" width="13.5703125" style="1" customWidth="1"/>
    <col min="7443" max="7680" width="11.5703125" style="1"/>
    <col min="7681" max="7681" width="23.140625" style="1" customWidth="1"/>
    <col min="7682" max="7682" width="42.85546875" style="1" customWidth="1"/>
    <col min="7683" max="7683" width="13.5703125" style="1" customWidth="1"/>
    <col min="7684" max="7684" width="11.28515625" style="1" customWidth="1"/>
    <col min="7685" max="7685" width="12.85546875" style="1" customWidth="1"/>
    <col min="7686" max="7686" width="12.140625" style="1" customWidth="1"/>
    <col min="7687" max="7687" width="11.7109375" style="1" customWidth="1"/>
    <col min="7688" max="7688" width="11.42578125" style="1" customWidth="1"/>
    <col min="7689" max="7689" width="12.7109375" style="1" customWidth="1"/>
    <col min="7690" max="7690" width="4.140625" style="1" customWidth="1"/>
    <col min="7691" max="7691" width="45.85546875" style="1" customWidth="1"/>
    <col min="7692" max="7692" width="12.5703125" style="1" customWidth="1"/>
    <col min="7693" max="7693" width="12.28515625" style="1" customWidth="1"/>
    <col min="7694" max="7695" width="11.140625" style="1" customWidth="1"/>
    <col min="7696" max="7696" width="12.42578125" style="1" customWidth="1"/>
    <col min="7697" max="7697" width="11.42578125" style="1" customWidth="1"/>
    <col min="7698" max="7698" width="13.5703125" style="1" customWidth="1"/>
    <col min="7699" max="7936" width="11.5703125" style="1"/>
    <col min="7937" max="7937" width="23.140625" style="1" customWidth="1"/>
    <col min="7938" max="7938" width="42.85546875" style="1" customWidth="1"/>
    <col min="7939" max="7939" width="13.5703125" style="1" customWidth="1"/>
    <col min="7940" max="7940" width="11.28515625" style="1" customWidth="1"/>
    <col min="7941" max="7941" width="12.85546875" style="1" customWidth="1"/>
    <col min="7942" max="7942" width="12.140625" style="1" customWidth="1"/>
    <col min="7943" max="7943" width="11.7109375" style="1" customWidth="1"/>
    <col min="7944" max="7944" width="11.42578125" style="1" customWidth="1"/>
    <col min="7945" max="7945" width="12.7109375" style="1" customWidth="1"/>
    <col min="7946" max="7946" width="4.140625" style="1" customWidth="1"/>
    <col min="7947" max="7947" width="45.85546875" style="1" customWidth="1"/>
    <col min="7948" max="7948" width="12.5703125" style="1" customWidth="1"/>
    <col min="7949" max="7949" width="12.28515625" style="1" customWidth="1"/>
    <col min="7950" max="7951" width="11.140625" style="1" customWidth="1"/>
    <col min="7952" max="7952" width="12.42578125" style="1" customWidth="1"/>
    <col min="7953" max="7953" width="11.42578125" style="1" customWidth="1"/>
    <col min="7954" max="7954" width="13.5703125" style="1" customWidth="1"/>
    <col min="7955" max="8192" width="11.5703125" style="1"/>
    <col min="8193" max="8193" width="23.140625" style="1" customWidth="1"/>
    <col min="8194" max="8194" width="42.85546875" style="1" customWidth="1"/>
    <col min="8195" max="8195" width="13.5703125" style="1" customWidth="1"/>
    <col min="8196" max="8196" width="11.28515625" style="1" customWidth="1"/>
    <col min="8197" max="8197" width="12.85546875" style="1" customWidth="1"/>
    <col min="8198" max="8198" width="12.140625" style="1" customWidth="1"/>
    <col min="8199" max="8199" width="11.7109375" style="1" customWidth="1"/>
    <col min="8200" max="8200" width="11.42578125" style="1" customWidth="1"/>
    <col min="8201" max="8201" width="12.7109375" style="1" customWidth="1"/>
    <col min="8202" max="8202" width="4.140625" style="1" customWidth="1"/>
    <col min="8203" max="8203" width="45.85546875" style="1" customWidth="1"/>
    <col min="8204" max="8204" width="12.5703125" style="1" customWidth="1"/>
    <col min="8205" max="8205" width="12.28515625" style="1" customWidth="1"/>
    <col min="8206" max="8207" width="11.140625" style="1" customWidth="1"/>
    <col min="8208" max="8208" width="12.42578125" style="1" customWidth="1"/>
    <col min="8209" max="8209" width="11.42578125" style="1" customWidth="1"/>
    <col min="8210" max="8210" width="13.5703125" style="1" customWidth="1"/>
    <col min="8211" max="8448" width="11.5703125" style="1"/>
    <col min="8449" max="8449" width="23.140625" style="1" customWidth="1"/>
    <col min="8450" max="8450" width="42.85546875" style="1" customWidth="1"/>
    <col min="8451" max="8451" width="13.5703125" style="1" customWidth="1"/>
    <col min="8452" max="8452" width="11.28515625" style="1" customWidth="1"/>
    <col min="8453" max="8453" width="12.85546875" style="1" customWidth="1"/>
    <col min="8454" max="8454" width="12.140625" style="1" customWidth="1"/>
    <col min="8455" max="8455" width="11.7109375" style="1" customWidth="1"/>
    <col min="8456" max="8456" width="11.42578125" style="1" customWidth="1"/>
    <col min="8457" max="8457" width="12.7109375" style="1" customWidth="1"/>
    <col min="8458" max="8458" width="4.140625" style="1" customWidth="1"/>
    <col min="8459" max="8459" width="45.85546875" style="1" customWidth="1"/>
    <col min="8460" max="8460" width="12.5703125" style="1" customWidth="1"/>
    <col min="8461" max="8461" width="12.28515625" style="1" customWidth="1"/>
    <col min="8462" max="8463" width="11.140625" style="1" customWidth="1"/>
    <col min="8464" max="8464" width="12.42578125" style="1" customWidth="1"/>
    <col min="8465" max="8465" width="11.42578125" style="1" customWidth="1"/>
    <col min="8466" max="8466" width="13.5703125" style="1" customWidth="1"/>
    <col min="8467" max="8704" width="11.5703125" style="1"/>
    <col min="8705" max="8705" width="23.140625" style="1" customWidth="1"/>
    <col min="8706" max="8706" width="42.85546875" style="1" customWidth="1"/>
    <col min="8707" max="8707" width="13.5703125" style="1" customWidth="1"/>
    <col min="8708" max="8708" width="11.28515625" style="1" customWidth="1"/>
    <col min="8709" max="8709" width="12.85546875" style="1" customWidth="1"/>
    <col min="8710" max="8710" width="12.140625" style="1" customWidth="1"/>
    <col min="8711" max="8711" width="11.7109375" style="1" customWidth="1"/>
    <col min="8712" max="8712" width="11.42578125" style="1" customWidth="1"/>
    <col min="8713" max="8713" width="12.7109375" style="1" customWidth="1"/>
    <col min="8714" max="8714" width="4.140625" style="1" customWidth="1"/>
    <col min="8715" max="8715" width="45.85546875" style="1" customWidth="1"/>
    <col min="8716" max="8716" width="12.5703125" style="1" customWidth="1"/>
    <col min="8717" max="8717" width="12.28515625" style="1" customWidth="1"/>
    <col min="8718" max="8719" width="11.140625" style="1" customWidth="1"/>
    <col min="8720" max="8720" width="12.42578125" style="1" customWidth="1"/>
    <col min="8721" max="8721" width="11.42578125" style="1" customWidth="1"/>
    <col min="8722" max="8722" width="13.5703125" style="1" customWidth="1"/>
    <col min="8723" max="8960" width="11.5703125" style="1"/>
    <col min="8961" max="8961" width="23.140625" style="1" customWidth="1"/>
    <col min="8962" max="8962" width="42.85546875" style="1" customWidth="1"/>
    <col min="8963" max="8963" width="13.5703125" style="1" customWidth="1"/>
    <col min="8964" max="8964" width="11.28515625" style="1" customWidth="1"/>
    <col min="8965" max="8965" width="12.85546875" style="1" customWidth="1"/>
    <col min="8966" max="8966" width="12.140625" style="1" customWidth="1"/>
    <col min="8967" max="8967" width="11.7109375" style="1" customWidth="1"/>
    <col min="8968" max="8968" width="11.42578125" style="1" customWidth="1"/>
    <col min="8969" max="8969" width="12.7109375" style="1" customWidth="1"/>
    <col min="8970" max="8970" width="4.140625" style="1" customWidth="1"/>
    <col min="8971" max="8971" width="45.85546875" style="1" customWidth="1"/>
    <col min="8972" max="8972" width="12.5703125" style="1" customWidth="1"/>
    <col min="8973" max="8973" width="12.28515625" style="1" customWidth="1"/>
    <col min="8974" max="8975" width="11.140625" style="1" customWidth="1"/>
    <col min="8976" max="8976" width="12.42578125" style="1" customWidth="1"/>
    <col min="8977" max="8977" width="11.42578125" style="1" customWidth="1"/>
    <col min="8978" max="8978" width="13.5703125" style="1" customWidth="1"/>
    <col min="8979" max="9216" width="11.5703125" style="1"/>
    <col min="9217" max="9217" width="23.140625" style="1" customWidth="1"/>
    <col min="9218" max="9218" width="42.85546875" style="1" customWidth="1"/>
    <col min="9219" max="9219" width="13.5703125" style="1" customWidth="1"/>
    <col min="9220" max="9220" width="11.28515625" style="1" customWidth="1"/>
    <col min="9221" max="9221" width="12.85546875" style="1" customWidth="1"/>
    <col min="9222" max="9222" width="12.140625" style="1" customWidth="1"/>
    <col min="9223" max="9223" width="11.7109375" style="1" customWidth="1"/>
    <col min="9224" max="9224" width="11.42578125" style="1" customWidth="1"/>
    <col min="9225" max="9225" width="12.7109375" style="1" customWidth="1"/>
    <col min="9226" max="9226" width="4.140625" style="1" customWidth="1"/>
    <col min="9227" max="9227" width="45.85546875" style="1" customWidth="1"/>
    <col min="9228" max="9228" width="12.5703125" style="1" customWidth="1"/>
    <col min="9229" max="9229" width="12.28515625" style="1" customWidth="1"/>
    <col min="9230" max="9231" width="11.140625" style="1" customWidth="1"/>
    <col min="9232" max="9232" width="12.42578125" style="1" customWidth="1"/>
    <col min="9233" max="9233" width="11.42578125" style="1" customWidth="1"/>
    <col min="9234" max="9234" width="13.5703125" style="1" customWidth="1"/>
    <col min="9235" max="9472" width="11.5703125" style="1"/>
    <col min="9473" max="9473" width="23.140625" style="1" customWidth="1"/>
    <col min="9474" max="9474" width="42.85546875" style="1" customWidth="1"/>
    <col min="9475" max="9475" width="13.5703125" style="1" customWidth="1"/>
    <col min="9476" max="9476" width="11.28515625" style="1" customWidth="1"/>
    <col min="9477" max="9477" width="12.85546875" style="1" customWidth="1"/>
    <col min="9478" max="9478" width="12.140625" style="1" customWidth="1"/>
    <col min="9479" max="9479" width="11.7109375" style="1" customWidth="1"/>
    <col min="9480" max="9480" width="11.42578125" style="1" customWidth="1"/>
    <col min="9481" max="9481" width="12.7109375" style="1" customWidth="1"/>
    <col min="9482" max="9482" width="4.140625" style="1" customWidth="1"/>
    <col min="9483" max="9483" width="45.85546875" style="1" customWidth="1"/>
    <col min="9484" max="9484" width="12.5703125" style="1" customWidth="1"/>
    <col min="9485" max="9485" width="12.28515625" style="1" customWidth="1"/>
    <col min="9486" max="9487" width="11.140625" style="1" customWidth="1"/>
    <col min="9488" max="9488" width="12.42578125" style="1" customWidth="1"/>
    <col min="9489" max="9489" width="11.42578125" style="1" customWidth="1"/>
    <col min="9490" max="9490" width="13.5703125" style="1" customWidth="1"/>
    <col min="9491" max="9728" width="11.5703125" style="1"/>
    <col min="9729" max="9729" width="23.140625" style="1" customWidth="1"/>
    <col min="9730" max="9730" width="42.85546875" style="1" customWidth="1"/>
    <col min="9731" max="9731" width="13.5703125" style="1" customWidth="1"/>
    <col min="9732" max="9732" width="11.28515625" style="1" customWidth="1"/>
    <col min="9733" max="9733" width="12.85546875" style="1" customWidth="1"/>
    <col min="9734" max="9734" width="12.140625" style="1" customWidth="1"/>
    <col min="9735" max="9735" width="11.7109375" style="1" customWidth="1"/>
    <col min="9736" max="9736" width="11.42578125" style="1" customWidth="1"/>
    <col min="9737" max="9737" width="12.7109375" style="1" customWidth="1"/>
    <col min="9738" max="9738" width="4.140625" style="1" customWidth="1"/>
    <col min="9739" max="9739" width="45.85546875" style="1" customWidth="1"/>
    <col min="9740" max="9740" width="12.5703125" style="1" customWidth="1"/>
    <col min="9741" max="9741" width="12.28515625" style="1" customWidth="1"/>
    <col min="9742" max="9743" width="11.140625" style="1" customWidth="1"/>
    <col min="9744" max="9744" width="12.42578125" style="1" customWidth="1"/>
    <col min="9745" max="9745" width="11.42578125" style="1" customWidth="1"/>
    <col min="9746" max="9746" width="13.5703125" style="1" customWidth="1"/>
    <col min="9747" max="9984" width="11.5703125" style="1"/>
    <col min="9985" max="9985" width="23.140625" style="1" customWidth="1"/>
    <col min="9986" max="9986" width="42.85546875" style="1" customWidth="1"/>
    <col min="9987" max="9987" width="13.5703125" style="1" customWidth="1"/>
    <col min="9988" max="9988" width="11.28515625" style="1" customWidth="1"/>
    <col min="9989" max="9989" width="12.85546875" style="1" customWidth="1"/>
    <col min="9990" max="9990" width="12.140625" style="1" customWidth="1"/>
    <col min="9991" max="9991" width="11.7109375" style="1" customWidth="1"/>
    <col min="9992" max="9992" width="11.42578125" style="1" customWidth="1"/>
    <col min="9993" max="9993" width="12.7109375" style="1" customWidth="1"/>
    <col min="9994" max="9994" width="4.140625" style="1" customWidth="1"/>
    <col min="9995" max="9995" width="45.85546875" style="1" customWidth="1"/>
    <col min="9996" max="9996" width="12.5703125" style="1" customWidth="1"/>
    <col min="9997" max="9997" width="12.28515625" style="1" customWidth="1"/>
    <col min="9998" max="9999" width="11.140625" style="1" customWidth="1"/>
    <col min="10000" max="10000" width="12.42578125" style="1" customWidth="1"/>
    <col min="10001" max="10001" width="11.42578125" style="1" customWidth="1"/>
    <col min="10002" max="10002" width="13.5703125" style="1" customWidth="1"/>
    <col min="10003" max="10240" width="11.5703125" style="1"/>
    <col min="10241" max="10241" width="23.140625" style="1" customWidth="1"/>
    <col min="10242" max="10242" width="42.85546875" style="1" customWidth="1"/>
    <col min="10243" max="10243" width="13.5703125" style="1" customWidth="1"/>
    <col min="10244" max="10244" width="11.28515625" style="1" customWidth="1"/>
    <col min="10245" max="10245" width="12.85546875" style="1" customWidth="1"/>
    <col min="10246" max="10246" width="12.140625" style="1" customWidth="1"/>
    <col min="10247" max="10247" width="11.7109375" style="1" customWidth="1"/>
    <col min="10248" max="10248" width="11.42578125" style="1" customWidth="1"/>
    <col min="10249" max="10249" width="12.7109375" style="1" customWidth="1"/>
    <col min="10250" max="10250" width="4.140625" style="1" customWidth="1"/>
    <col min="10251" max="10251" width="45.85546875" style="1" customWidth="1"/>
    <col min="10252" max="10252" width="12.5703125" style="1" customWidth="1"/>
    <col min="10253" max="10253" width="12.28515625" style="1" customWidth="1"/>
    <col min="10254" max="10255" width="11.140625" style="1" customWidth="1"/>
    <col min="10256" max="10256" width="12.42578125" style="1" customWidth="1"/>
    <col min="10257" max="10257" width="11.42578125" style="1" customWidth="1"/>
    <col min="10258" max="10258" width="13.5703125" style="1" customWidth="1"/>
    <col min="10259" max="10496" width="11.5703125" style="1"/>
    <col min="10497" max="10497" width="23.140625" style="1" customWidth="1"/>
    <col min="10498" max="10498" width="42.85546875" style="1" customWidth="1"/>
    <col min="10499" max="10499" width="13.5703125" style="1" customWidth="1"/>
    <col min="10500" max="10500" width="11.28515625" style="1" customWidth="1"/>
    <col min="10501" max="10501" width="12.85546875" style="1" customWidth="1"/>
    <col min="10502" max="10502" width="12.140625" style="1" customWidth="1"/>
    <col min="10503" max="10503" width="11.7109375" style="1" customWidth="1"/>
    <col min="10504" max="10504" width="11.42578125" style="1" customWidth="1"/>
    <col min="10505" max="10505" width="12.7109375" style="1" customWidth="1"/>
    <col min="10506" max="10506" width="4.140625" style="1" customWidth="1"/>
    <col min="10507" max="10507" width="45.85546875" style="1" customWidth="1"/>
    <col min="10508" max="10508" width="12.5703125" style="1" customWidth="1"/>
    <col min="10509" max="10509" width="12.28515625" style="1" customWidth="1"/>
    <col min="10510" max="10511" width="11.140625" style="1" customWidth="1"/>
    <col min="10512" max="10512" width="12.42578125" style="1" customWidth="1"/>
    <col min="10513" max="10513" width="11.42578125" style="1" customWidth="1"/>
    <col min="10514" max="10514" width="13.5703125" style="1" customWidth="1"/>
    <col min="10515" max="10752" width="11.5703125" style="1"/>
    <col min="10753" max="10753" width="23.140625" style="1" customWidth="1"/>
    <col min="10754" max="10754" width="42.85546875" style="1" customWidth="1"/>
    <col min="10755" max="10755" width="13.5703125" style="1" customWidth="1"/>
    <col min="10756" max="10756" width="11.28515625" style="1" customWidth="1"/>
    <col min="10757" max="10757" width="12.85546875" style="1" customWidth="1"/>
    <col min="10758" max="10758" width="12.140625" style="1" customWidth="1"/>
    <col min="10759" max="10759" width="11.7109375" style="1" customWidth="1"/>
    <col min="10760" max="10760" width="11.42578125" style="1" customWidth="1"/>
    <col min="10761" max="10761" width="12.7109375" style="1" customWidth="1"/>
    <col min="10762" max="10762" width="4.140625" style="1" customWidth="1"/>
    <col min="10763" max="10763" width="45.85546875" style="1" customWidth="1"/>
    <col min="10764" max="10764" width="12.5703125" style="1" customWidth="1"/>
    <col min="10765" max="10765" width="12.28515625" style="1" customWidth="1"/>
    <col min="10766" max="10767" width="11.140625" style="1" customWidth="1"/>
    <col min="10768" max="10768" width="12.42578125" style="1" customWidth="1"/>
    <col min="10769" max="10769" width="11.42578125" style="1" customWidth="1"/>
    <col min="10770" max="10770" width="13.5703125" style="1" customWidth="1"/>
    <col min="10771" max="11008" width="11.5703125" style="1"/>
    <col min="11009" max="11009" width="23.140625" style="1" customWidth="1"/>
    <col min="11010" max="11010" width="42.85546875" style="1" customWidth="1"/>
    <col min="11011" max="11011" width="13.5703125" style="1" customWidth="1"/>
    <col min="11012" max="11012" width="11.28515625" style="1" customWidth="1"/>
    <col min="11013" max="11013" width="12.85546875" style="1" customWidth="1"/>
    <col min="11014" max="11014" width="12.140625" style="1" customWidth="1"/>
    <col min="11015" max="11015" width="11.7109375" style="1" customWidth="1"/>
    <col min="11016" max="11016" width="11.42578125" style="1" customWidth="1"/>
    <col min="11017" max="11017" width="12.7109375" style="1" customWidth="1"/>
    <col min="11018" max="11018" width="4.140625" style="1" customWidth="1"/>
    <col min="11019" max="11019" width="45.85546875" style="1" customWidth="1"/>
    <col min="11020" max="11020" width="12.5703125" style="1" customWidth="1"/>
    <col min="11021" max="11021" width="12.28515625" style="1" customWidth="1"/>
    <col min="11022" max="11023" width="11.140625" style="1" customWidth="1"/>
    <col min="11024" max="11024" width="12.42578125" style="1" customWidth="1"/>
    <col min="11025" max="11025" width="11.42578125" style="1" customWidth="1"/>
    <col min="11026" max="11026" width="13.5703125" style="1" customWidth="1"/>
    <col min="11027" max="11264" width="11.5703125" style="1"/>
    <col min="11265" max="11265" width="23.140625" style="1" customWidth="1"/>
    <col min="11266" max="11266" width="42.85546875" style="1" customWidth="1"/>
    <col min="11267" max="11267" width="13.5703125" style="1" customWidth="1"/>
    <col min="11268" max="11268" width="11.28515625" style="1" customWidth="1"/>
    <col min="11269" max="11269" width="12.85546875" style="1" customWidth="1"/>
    <col min="11270" max="11270" width="12.140625" style="1" customWidth="1"/>
    <col min="11271" max="11271" width="11.7109375" style="1" customWidth="1"/>
    <col min="11272" max="11272" width="11.42578125" style="1" customWidth="1"/>
    <col min="11273" max="11273" width="12.7109375" style="1" customWidth="1"/>
    <col min="11274" max="11274" width="4.140625" style="1" customWidth="1"/>
    <col min="11275" max="11275" width="45.85546875" style="1" customWidth="1"/>
    <col min="11276" max="11276" width="12.5703125" style="1" customWidth="1"/>
    <col min="11277" max="11277" width="12.28515625" style="1" customWidth="1"/>
    <col min="11278" max="11279" width="11.140625" style="1" customWidth="1"/>
    <col min="11280" max="11280" width="12.42578125" style="1" customWidth="1"/>
    <col min="11281" max="11281" width="11.42578125" style="1" customWidth="1"/>
    <col min="11282" max="11282" width="13.5703125" style="1" customWidth="1"/>
    <col min="11283" max="11520" width="11.5703125" style="1"/>
    <col min="11521" max="11521" width="23.140625" style="1" customWidth="1"/>
    <col min="11522" max="11522" width="42.85546875" style="1" customWidth="1"/>
    <col min="11523" max="11523" width="13.5703125" style="1" customWidth="1"/>
    <col min="11524" max="11524" width="11.28515625" style="1" customWidth="1"/>
    <col min="11525" max="11525" width="12.85546875" style="1" customWidth="1"/>
    <col min="11526" max="11526" width="12.140625" style="1" customWidth="1"/>
    <col min="11527" max="11527" width="11.7109375" style="1" customWidth="1"/>
    <col min="11528" max="11528" width="11.42578125" style="1" customWidth="1"/>
    <col min="11529" max="11529" width="12.7109375" style="1" customWidth="1"/>
    <col min="11530" max="11530" width="4.140625" style="1" customWidth="1"/>
    <col min="11531" max="11531" width="45.85546875" style="1" customWidth="1"/>
    <col min="11532" max="11532" width="12.5703125" style="1" customWidth="1"/>
    <col min="11533" max="11533" width="12.28515625" style="1" customWidth="1"/>
    <col min="11534" max="11535" width="11.140625" style="1" customWidth="1"/>
    <col min="11536" max="11536" width="12.42578125" style="1" customWidth="1"/>
    <col min="11537" max="11537" width="11.42578125" style="1" customWidth="1"/>
    <col min="11538" max="11538" width="13.5703125" style="1" customWidth="1"/>
    <col min="11539" max="11776" width="11.5703125" style="1"/>
    <col min="11777" max="11777" width="23.140625" style="1" customWidth="1"/>
    <col min="11778" max="11778" width="42.85546875" style="1" customWidth="1"/>
    <col min="11779" max="11779" width="13.5703125" style="1" customWidth="1"/>
    <col min="11780" max="11780" width="11.28515625" style="1" customWidth="1"/>
    <col min="11781" max="11781" width="12.85546875" style="1" customWidth="1"/>
    <col min="11782" max="11782" width="12.140625" style="1" customWidth="1"/>
    <col min="11783" max="11783" width="11.7109375" style="1" customWidth="1"/>
    <col min="11784" max="11784" width="11.42578125" style="1" customWidth="1"/>
    <col min="11785" max="11785" width="12.7109375" style="1" customWidth="1"/>
    <col min="11786" max="11786" width="4.140625" style="1" customWidth="1"/>
    <col min="11787" max="11787" width="45.85546875" style="1" customWidth="1"/>
    <col min="11788" max="11788" width="12.5703125" style="1" customWidth="1"/>
    <col min="11789" max="11789" width="12.28515625" style="1" customWidth="1"/>
    <col min="11790" max="11791" width="11.140625" style="1" customWidth="1"/>
    <col min="11792" max="11792" width="12.42578125" style="1" customWidth="1"/>
    <col min="11793" max="11793" width="11.42578125" style="1" customWidth="1"/>
    <col min="11794" max="11794" width="13.5703125" style="1" customWidth="1"/>
    <col min="11795" max="12032" width="11.5703125" style="1"/>
    <col min="12033" max="12033" width="23.140625" style="1" customWidth="1"/>
    <col min="12034" max="12034" width="42.85546875" style="1" customWidth="1"/>
    <col min="12035" max="12035" width="13.5703125" style="1" customWidth="1"/>
    <col min="12036" max="12036" width="11.28515625" style="1" customWidth="1"/>
    <col min="12037" max="12037" width="12.85546875" style="1" customWidth="1"/>
    <col min="12038" max="12038" width="12.140625" style="1" customWidth="1"/>
    <col min="12039" max="12039" width="11.7109375" style="1" customWidth="1"/>
    <col min="12040" max="12040" width="11.42578125" style="1" customWidth="1"/>
    <col min="12041" max="12041" width="12.7109375" style="1" customWidth="1"/>
    <col min="12042" max="12042" width="4.140625" style="1" customWidth="1"/>
    <col min="12043" max="12043" width="45.85546875" style="1" customWidth="1"/>
    <col min="12044" max="12044" width="12.5703125" style="1" customWidth="1"/>
    <col min="12045" max="12045" width="12.28515625" style="1" customWidth="1"/>
    <col min="12046" max="12047" width="11.140625" style="1" customWidth="1"/>
    <col min="12048" max="12048" width="12.42578125" style="1" customWidth="1"/>
    <col min="12049" max="12049" width="11.42578125" style="1" customWidth="1"/>
    <col min="12050" max="12050" width="13.5703125" style="1" customWidth="1"/>
    <col min="12051" max="12288" width="11.5703125" style="1"/>
    <col min="12289" max="12289" width="23.140625" style="1" customWidth="1"/>
    <col min="12290" max="12290" width="42.85546875" style="1" customWidth="1"/>
    <col min="12291" max="12291" width="13.5703125" style="1" customWidth="1"/>
    <col min="12292" max="12292" width="11.28515625" style="1" customWidth="1"/>
    <col min="12293" max="12293" width="12.85546875" style="1" customWidth="1"/>
    <col min="12294" max="12294" width="12.140625" style="1" customWidth="1"/>
    <col min="12295" max="12295" width="11.7109375" style="1" customWidth="1"/>
    <col min="12296" max="12296" width="11.42578125" style="1" customWidth="1"/>
    <col min="12297" max="12297" width="12.7109375" style="1" customWidth="1"/>
    <col min="12298" max="12298" width="4.140625" style="1" customWidth="1"/>
    <col min="12299" max="12299" width="45.85546875" style="1" customWidth="1"/>
    <col min="12300" max="12300" width="12.5703125" style="1" customWidth="1"/>
    <col min="12301" max="12301" width="12.28515625" style="1" customWidth="1"/>
    <col min="12302" max="12303" width="11.140625" style="1" customWidth="1"/>
    <col min="12304" max="12304" width="12.42578125" style="1" customWidth="1"/>
    <col min="12305" max="12305" width="11.42578125" style="1" customWidth="1"/>
    <col min="12306" max="12306" width="13.5703125" style="1" customWidth="1"/>
    <col min="12307" max="12544" width="11.5703125" style="1"/>
    <col min="12545" max="12545" width="23.140625" style="1" customWidth="1"/>
    <col min="12546" max="12546" width="42.85546875" style="1" customWidth="1"/>
    <col min="12547" max="12547" width="13.5703125" style="1" customWidth="1"/>
    <col min="12548" max="12548" width="11.28515625" style="1" customWidth="1"/>
    <col min="12549" max="12549" width="12.85546875" style="1" customWidth="1"/>
    <col min="12550" max="12550" width="12.140625" style="1" customWidth="1"/>
    <col min="12551" max="12551" width="11.7109375" style="1" customWidth="1"/>
    <col min="12552" max="12552" width="11.42578125" style="1" customWidth="1"/>
    <col min="12553" max="12553" width="12.7109375" style="1" customWidth="1"/>
    <col min="12554" max="12554" width="4.140625" style="1" customWidth="1"/>
    <col min="12555" max="12555" width="45.85546875" style="1" customWidth="1"/>
    <col min="12556" max="12556" width="12.5703125" style="1" customWidth="1"/>
    <col min="12557" max="12557" width="12.28515625" style="1" customWidth="1"/>
    <col min="12558" max="12559" width="11.140625" style="1" customWidth="1"/>
    <col min="12560" max="12560" width="12.42578125" style="1" customWidth="1"/>
    <col min="12561" max="12561" width="11.42578125" style="1" customWidth="1"/>
    <col min="12562" max="12562" width="13.5703125" style="1" customWidth="1"/>
    <col min="12563" max="12800" width="11.5703125" style="1"/>
    <col min="12801" max="12801" width="23.140625" style="1" customWidth="1"/>
    <col min="12802" max="12802" width="42.85546875" style="1" customWidth="1"/>
    <col min="12803" max="12803" width="13.5703125" style="1" customWidth="1"/>
    <col min="12804" max="12804" width="11.28515625" style="1" customWidth="1"/>
    <col min="12805" max="12805" width="12.85546875" style="1" customWidth="1"/>
    <col min="12806" max="12806" width="12.140625" style="1" customWidth="1"/>
    <col min="12807" max="12807" width="11.7109375" style="1" customWidth="1"/>
    <col min="12808" max="12808" width="11.42578125" style="1" customWidth="1"/>
    <col min="12809" max="12809" width="12.7109375" style="1" customWidth="1"/>
    <col min="12810" max="12810" width="4.140625" style="1" customWidth="1"/>
    <col min="12811" max="12811" width="45.85546875" style="1" customWidth="1"/>
    <col min="12812" max="12812" width="12.5703125" style="1" customWidth="1"/>
    <col min="12813" max="12813" width="12.28515625" style="1" customWidth="1"/>
    <col min="12814" max="12815" width="11.140625" style="1" customWidth="1"/>
    <col min="12816" max="12816" width="12.42578125" style="1" customWidth="1"/>
    <col min="12817" max="12817" width="11.42578125" style="1" customWidth="1"/>
    <col min="12818" max="12818" width="13.5703125" style="1" customWidth="1"/>
    <col min="12819" max="13056" width="11.5703125" style="1"/>
    <col min="13057" max="13057" width="23.140625" style="1" customWidth="1"/>
    <col min="13058" max="13058" width="42.85546875" style="1" customWidth="1"/>
    <col min="13059" max="13059" width="13.5703125" style="1" customWidth="1"/>
    <col min="13060" max="13060" width="11.28515625" style="1" customWidth="1"/>
    <col min="13061" max="13061" width="12.85546875" style="1" customWidth="1"/>
    <col min="13062" max="13062" width="12.140625" style="1" customWidth="1"/>
    <col min="13063" max="13063" width="11.7109375" style="1" customWidth="1"/>
    <col min="13064" max="13064" width="11.42578125" style="1" customWidth="1"/>
    <col min="13065" max="13065" width="12.7109375" style="1" customWidth="1"/>
    <col min="13066" max="13066" width="4.140625" style="1" customWidth="1"/>
    <col min="13067" max="13067" width="45.85546875" style="1" customWidth="1"/>
    <col min="13068" max="13068" width="12.5703125" style="1" customWidth="1"/>
    <col min="13069" max="13069" width="12.28515625" style="1" customWidth="1"/>
    <col min="13070" max="13071" width="11.140625" style="1" customWidth="1"/>
    <col min="13072" max="13072" width="12.42578125" style="1" customWidth="1"/>
    <col min="13073" max="13073" width="11.42578125" style="1" customWidth="1"/>
    <col min="13074" max="13074" width="13.5703125" style="1" customWidth="1"/>
    <col min="13075" max="13312" width="11.5703125" style="1"/>
    <col min="13313" max="13313" width="23.140625" style="1" customWidth="1"/>
    <col min="13314" max="13314" width="42.85546875" style="1" customWidth="1"/>
    <col min="13315" max="13315" width="13.5703125" style="1" customWidth="1"/>
    <col min="13316" max="13316" width="11.28515625" style="1" customWidth="1"/>
    <col min="13317" max="13317" width="12.85546875" style="1" customWidth="1"/>
    <col min="13318" max="13318" width="12.140625" style="1" customWidth="1"/>
    <col min="13319" max="13319" width="11.7109375" style="1" customWidth="1"/>
    <col min="13320" max="13320" width="11.42578125" style="1" customWidth="1"/>
    <col min="13321" max="13321" width="12.7109375" style="1" customWidth="1"/>
    <col min="13322" max="13322" width="4.140625" style="1" customWidth="1"/>
    <col min="13323" max="13323" width="45.85546875" style="1" customWidth="1"/>
    <col min="13324" max="13324" width="12.5703125" style="1" customWidth="1"/>
    <col min="13325" max="13325" width="12.28515625" style="1" customWidth="1"/>
    <col min="13326" max="13327" width="11.140625" style="1" customWidth="1"/>
    <col min="13328" max="13328" width="12.42578125" style="1" customWidth="1"/>
    <col min="13329" max="13329" width="11.42578125" style="1" customWidth="1"/>
    <col min="13330" max="13330" width="13.5703125" style="1" customWidth="1"/>
    <col min="13331" max="13568" width="11.5703125" style="1"/>
    <col min="13569" max="13569" width="23.140625" style="1" customWidth="1"/>
    <col min="13570" max="13570" width="42.85546875" style="1" customWidth="1"/>
    <col min="13571" max="13571" width="13.5703125" style="1" customWidth="1"/>
    <col min="13572" max="13572" width="11.28515625" style="1" customWidth="1"/>
    <col min="13573" max="13573" width="12.85546875" style="1" customWidth="1"/>
    <col min="13574" max="13574" width="12.140625" style="1" customWidth="1"/>
    <col min="13575" max="13575" width="11.7109375" style="1" customWidth="1"/>
    <col min="13576" max="13576" width="11.42578125" style="1" customWidth="1"/>
    <col min="13577" max="13577" width="12.7109375" style="1" customWidth="1"/>
    <col min="13578" max="13578" width="4.140625" style="1" customWidth="1"/>
    <col min="13579" max="13579" width="45.85546875" style="1" customWidth="1"/>
    <col min="13580" max="13580" width="12.5703125" style="1" customWidth="1"/>
    <col min="13581" max="13581" width="12.28515625" style="1" customWidth="1"/>
    <col min="13582" max="13583" width="11.140625" style="1" customWidth="1"/>
    <col min="13584" max="13584" width="12.42578125" style="1" customWidth="1"/>
    <col min="13585" max="13585" width="11.42578125" style="1" customWidth="1"/>
    <col min="13586" max="13586" width="13.5703125" style="1" customWidth="1"/>
    <col min="13587" max="13824" width="11.5703125" style="1"/>
    <col min="13825" max="13825" width="23.140625" style="1" customWidth="1"/>
    <col min="13826" max="13826" width="42.85546875" style="1" customWidth="1"/>
    <col min="13827" max="13827" width="13.5703125" style="1" customWidth="1"/>
    <col min="13828" max="13828" width="11.28515625" style="1" customWidth="1"/>
    <col min="13829" max="13829" width="12.85546875" style="1" customWidth="1"/>
    <col min="13830" max="13830" width="12.140625" style="1" customWidth="1"/>
    <col min="13831" max="13831" width="11.7109375" style="1" customWidth="1"/>
    <col min="13832" max="13832" width="11.42578125" style="1" customWidth="1"/>
    <col min="13833" max="13833" width="12.7109375" style="1" customWidth="1"/>
    <col min="13834" max="13834" width="4.140625" style="1" customWidth="1"/>
    <col min="13835" max="13835" width="45.85546875" style="1" customWidth="1"/>
    <col min="13836" max="13836" width="12.5703125" style="1" customWidth="1"/>
    <col min="13837" max="13837" width="12.28515625" style="1" customWidth="1"/>
    <col min="13838" max="13839" width="11.140625" style="1" customWidth="1"/>
    <col min="13840" max="13840" width="12.42578125" style="1" customWidth="1"/>
    <col min="13841" max="13841" width="11.42578125" style="1" customWidth="1"/>
    <col min="13842" max="13842" width="13.5703125" style="1" customWidth="1"/>
    <col min="13843" max="14080" width="11.5703125" style="1"/>
    <col min="14081" max="14081" width="23.140625" style="1" customWidth="1"/>
    <col min="14082" max="14082" width="42.85546875" style="1" customWidth="1"/>
    <col min="14083" max="14083" width="13.5703125" style="1" customWidth="1"/>
    <col min="14084" max="14084" width="11.28515625" style="1" customWidth="1"/>
    <col min="14085" max="14085" width="12.85546875" style="1" customWidth="1"/>
    <col min="14086" max="14086" width="12.140625" style="1" customWidth="1"/>
    <col min="14087" max="14087" width="11.7109375" style="1" customWidth="1"/>
    <col min="14088" max="14088" width="11.42578125" style="1" customWidth="1"/>
    <col min="14089" max="14089" width="12.7109375" style="1" customWidth="1"/>
    <col min="14090" max="14090" width="4.140625" style="1" customWidth="1"/>
    <col min="14091" max="14091" width="45.85546875" style="1" customWidth="1"/>
    <col min="14092" max="14092" width="12.5703125" style="1" customWidth="1"/>
    <col min="14093" max="14093" width="12.28515625" style="1" customWidth="1"/>
    <col min="14094" max="14095" width="11.140625" style="1" customWidth="1"/>
    <col min="14096" max="14096" width="12.42578125" style="1" customWidth="1"/>
    <col min="14097" max="14097" width="11.42578125" style="1" customWidth="1"/>
    <col min="14098" max="14098" width="13.5703125" style="1" customWidth="1"/>
    <col min="14099" max="14336" width="11.5703125" style="1"/>
    <col min="14337" max="14337" width="23.140625" style="1" customWidth="1"/>
    <col min="14338" max="14338" width="42.85546875" style="1" customWidth="1"/>
    <col min="14339" max="14339" width="13.5703125" style="1" customWidth="1"/>
    <col min="14340" max="14340" width="11.28515625" style="1" customWidth="1"/>
    <col min="14341" max="14341" width="12.85546875" style="1" customWidth="1"/>
    <col min="14342" max="14342" width="12.140625" style="1" customWidth="1"/>
    <col min="14343" max="14343" width="11.7109375" style="1" customWidth="1"/>
    <col min="14344" max="14344" width="11.42578125" style="1" customWidth="1"/>
    <col min="14345" max="14345" width="12.7109375" style="1" customWidth="1"/>
    <col min="14346" max="14346" width="4.140625" style="1" customWidth="1"/>
    <col min="14347" max="14347" width="45.85546875" style="1" customWidth="1"/>
    <col min="14348" max="14348" width="12.5703125" style="1" customWidth="1"/>
    <col min="14349" max="14349" width="12.28515625" style="1" customWidth="1"/>
    <col min="14350" max="14351" width="11.140625" style="1" customWidth="1"/>
    <col min="14352" max="14352" width="12.42578125" style="1" customWidth="1"/>
    <col min="14353" max="14353" width="11.42578125" style="1" customWidth="1"/>
    <col min="14354" max="14354" width="13.5703125" style="1" customWidth="1"/>
    <col min="14355" max="14592" width="11.5703125" style="1"/>
    <col min="14593" max="14593" width="23.140625" style="1" customWidth="1"/>
    <col min="14594" max="14594" width="42.85546875" style="1" customWidth="1"/>
    <col min="14595" max="14595" width="13.5703125" style="1" customWidth="1"/>
    <col min="14596" max="14596" width="11.28515625" style="1" customWidth="1"/>
    <col min="14597" max="14597" width="12.85546875" style="1" customWidth="1"/>
    <col min="14598" max="14598" width="12.140625" style="1" customWidth="1"/>
    <col min="14599" max="14599" width="11.7109375" style="1" customWidth="1"/>
    <col min="14600" max="14600" width="11.42578125" style="1" customWidth="1"/>
    <col min="14601" max="14601" width="12.7109375" style="1" customWidth="1"/>
    <col min="14602" max="14602" width="4.140625" style="1" customWidth="1"/>
    <col min="14603" max="14603" width="45.85546875" style="1" customWidth="1"/>
    <col min="14604" max="14604" width="12.5703125" style="1" customWidth="1"/>
    <col min="14605" max="14605" width="12.28515625" style="1" customWidth="1"/>
    <col min="14606" max="14607" width="11.140625" style="1" customWidth="1"/>
    <col min="14608" max="14608" width="12.42578125" style="1" customWidth="1"/>
    <col min="14609" max="14609" width="11.42578125" style="1" customWidth="1"/>
    <col min="14610" max="14610" width="13.5703125" style="1" customWidth="1"/>
    <col min="14611" max="14848" width="11.5703125" style="1"/>
    <col min="14849" max="14849" width="23.140625" style="1" customWidth="1"/>
    <col min="14850" max="14850" width="42.85546875" style="1" customWidth="1"/>
    <col min="14851" max="14851" width="13.5703125" style="1" customWidth="1"/>
    <col min="14852" max="14852" width="11.28515625" style="1" customWidth="1"/>
    <col min="14853" max="14853" width="12.85546875" style="1" customWidth="1"/>
    <col min="14854" max="14854" width="12.140625" style="1" customWidth="1"/>
    <col min="14855" max="14855" width="11.7109375" style="1" customWidth="1"/>
    <col min="14856" max="14856" width="11.42578125" style="1" customWidth="1"/>
    <col min="14857" max="14857" width="12.7109375" style="1" customWidth="1"/>
    <col min="14858" max="14858" width="4.140625" style="1" customWidth="1"/>
    <col min="14859" max="14859" width="45.85546875" style="1" customWidth="1"/>
    <col min="14860" max="14860" width="12.5703125" style="1" customWidth="1"/>
    <col min="14861" max="14861" width="12.28515625" style="1" customWidth="1"/>
    <col min="14862" max="14863" width="11.140625" style="1" customWidth="1"/>
    <col min="14864" max="14864" width="12.42578125" style="1" customWidth="1"/>
    <col min="14865" max="14865" width="11.42578125" style="1" customWidth="1"/>
    <col min="14866" max="14866" width="13.5703125" style="1" customWidth="1"/>
    <col min="14867" max="15104" width="11.5703125" style="1"/>
    <col min="15105" max="15105" width="23.140625" style="1" customWidth="1"/>
    <col min="15106" max="15106" width="42.85546875" style="1" customWidth="1"/>
    <col min="15107" max="15107" width="13.5703125" style="1" customWidth="1"/>
    <col min="15108" max="15108" width="11.28515625" style="1" customWidth="1"/>
    <col min="15109" max="15109" width="12.85546875" style="1" customWidth="1"/>
    <col min="15110" max="15110" width="12.140625" style="1" customWidth="1"/>
    <col min="15111" max="15111" width="11.7109375" style="1" customWidth="1"/>
    <col min="15112" max="15112" width="11.42578125" style="1" customWidth="1"/>
    <col min="15113" max="15113" width="12.7109375" style="1" customWidth="1"/>
    <col min="15114" max="15114" width="4.140625" style="1" customWidth="1"/>
    <col min="15115" max="15115" width="45.85546875" style="1" customWidth="1"/>
    <col min="15116" max="15116" width="12.5703125" style="1" customWidth="1"/>
    <col min="15117" max="15117" width="12.28515625" style="1" customWidth="1"/>
    <col min="15118" max="15119" width="11.140625" style="1" customWidth="1"/>
    <col min="15120" max="15120" width="12.42578125" style="1" customWidth="1"/>
    <col min="15121" max="15121" width="11.42578125" style="1" customWidth="1"/>
    <col min="15122" max="15122" width="13.5703125" style="1" customWidth="1"/>
    <col min="15123" max="15360" width="11.5703125" style="1"/>
    <col min="15361" max="15361" width="23.140625" style="1" customWidth="1"/>
    <col min="15362" max="15362" width="42.85546875" style="1" customWidth="1"/>
    <col min="15363" max="15363" width="13.5703125" style="1" customWidth="1"/>
    <col min="15364" max="15364" width="11.28515625" style="1" customWidth="1"/>
    <col min="15365" max="15365" width="12.85546875" style="1" customWidth="1"/>
    <col min="15366" max="15366" width="12.140625" style="1" customWidth="1"/>
    <col min="15367" max="15367" width="11.7109375" style="1" customWidth="1"/>
    <col min="15368" max="15368" width="11.42578125" style="1" customWidth="1"/>
    <col min="15369" max="15369" width="12.7109375" style="1" customWidth="1"/>
    <col min="15370" max="15370" width="4.140625" style="1" customWidth="1"/>
    <col min="15371" max="15371" width="45.85546875" style="1" customWidth="1"/>
    <col min="15372" max="15372" width="12.5703125" style="1" customWidth="1"/>
    <col min="15373" max="15373" width="12.28515625" style="1" customWidth="1"/>
    <col min="15374" max="15375" width="11.140625" style="1" customWidth="1"/>
    <col min="15376" max="15376" width="12.42578125" style="1" customWidth="1"/>
    <col min="15377" max="15377" width="11.42578125" style="1" customWidth="1"/>
    <col min="15378" max="15378" width="13.5703125" style="1" customWidth="1"/>
    <col min="15379" max="15616" width="11.5703125" style="1"/>
    <col min="15617" max="15617" width="23.140625" style="1" customWidth="1"/>
    <col min="15618" max="15618" width="42.85546875" style="1" customWidth="1"/>
    <col min="15619" max="15619" width="13.5703125" style="1" customWidth="1"/>
    <col min="15620" max="15620" width="11.28515625" style="1" customWidth="1"/>
    <col min="15621" max="15621" width="12.85546875" style="1" customWidth="1"/>
    <col min="15622" max="15622" width="12.140625" style="1" customWidth="1"/>
    <col min="15623" max="15623" width="11.7109375" style="1" customWidth="1"/>
    <col min="15624" max="15624" width="11.42578125" style="1" customWidth="1"/>
    <col min="15625" max="15625" width="12.7109375" style="1" customWidth="1"/>
    <col min="15626" max="15626" width="4.140625" style="1" customWidth="1"/>
    <col min="15627" max="15627" width="45.85546875" style="1" customWidth="1"/>
    <col min="15628" max="15628" width="12.5703125" style="1" customWidth="1"/>
    <col min="15629" max="15629" width="12.28515625" style="1" customWidth="1"/>
    <col min="15630" max="15631" width="11.140625" style="1" customWidth="1"/>
    <col min="15632" max="15632" width="12.42578125" style="1" customWidth="1"/>
    <col min="15633" max="15633" width="11.42578125" style="1" customWidth="1"/>
    <col min="15634" max="15634" width="13.5703125" style="1" customWidth="1"/>
    <col min="15635" max="15872" width="11.5703125" style="1"/>
    <col min="15873" max="15873" width="23.140625" style="1" customWidth="1"/>
    <col min="15874" max="15874" width="42.85546875" style="1" customWidth="1"/>
    <col min="15875" max="15875" width="13.5703125" style="1" customWidth="1"/>
    <col min="15876" max="15876" width="11.28515625" style="1" customWidth="1"/>
    <col min="15877" max="15877" width="12.85546875" style="1" customWidth="1"/>
    <col min="15878" max="15878" width="12.140625" style="1" customWidth="1"/>
    <col min="15879" max="15879" width="11.7109375" style="1" customWidth="1"/>
    <col min="15880" max="15880" width="11.42578125" style="1" customWidth="1"/>
    <col min="15881" max="15881" width="12.7109375" style="1" customWidth="1"/>
    <col min="15882" max="15882" width="4.140625" style="1" customWidth="1"/>
    <col min="15883" max="15883" width="45.85546875" style="1" customWidth="1"/>
    <col min="15884" max="15884" width="12.5703125" style="1" customWidth="1"/>
    <col min="15885" max="15885" width="12.28515625" style="1" customWidth="1"/>
    <col min="15886" max="15887" width="11.140625" style="1" customWidth="1"/>
    <col min="15888" max="15888" width="12.42578125" style="1" customWidth="1"/>
    <col min="15889" max="15889" width="11.42578125" style="1" customWidth="1"/>
    <col min="15890" max="15890" width="13.5703125" style="1" customWidth="1"/>
    <col min="15891" max="16128" width="11.5703125" style="1"/>
    <col min="16129" max="16129" width="23.140625" style="1" customWidth="1"/>
    <col min="16130" max="16130" width="42.85546875" style="1" customWidth="1"/>
    <col min="16131" max="16131" width="13.5703125" style="1" customWidth="1"/>
    <col min="16132" max="16132" width="11.28515625" style="1" customWidth="1"/>
    <col min="16133" max="16133" width="12.85546875" style="1" customWidth="1"/>
    <col min="16134" max="16134" width="12.140625" style="1" customWidth="1"/>
    <col min="16135" max="16135" width="11.7109375" style="1" customWidth="1"/>
    <col min="16136" max="16136" width="11.42578125" style="1" customWidth="1"/>
    <col min="16137" max="16137" width="12.7109375" style="1" customWidth="1"/>
    <col min="16138" max="16138" width="4.140625" style="1" customWidth="1"/>
    <col min="16139" max="16139" width="45.85546875" style="1" customWidth="1"/>
    <col min="16140" max="16140" width="12.5703125" style="1" customWidth="1"/>
    <col min="16141" max="16141" width="12.28515625" style="1" customWidth="1"/>
    <col min="16142" max="16143" width="11.140625" style="1" customWidth="1"/>
    <col min="16144" max="16144" width="12.42578125" style="1" customWidth="1"/>
    <col min="16145" max="16145" width="11.42578125" style="1" customWidth="1"/>
    <col min="16146" max="16146" width="13.5703125" style="1" customWidth="1"/>
    <col min="16147" max="16384" width="11.5703125" style="1"/>
  </cols>
  <sheetData>
    <row r="1" spans="1:30" ht="18.75" x14ac:dyDescent="0.3">
      <c r="K1" s="12"/>
      <c r="L1" s="12"/>
      <c r="M1" s="12"/>
      <c r="N1" s="12"/>
      <c r="O1" s="12"/>
      <c r="P1" s="12"/>
      <c r="Q1" s="12"/>
      <c r="R1" s="12"/>
      <c r="S1" s="12"/>
      <c r="T1" s="12"/>
      <c r="U1" s="13"/>
      <c r="V1" s="14"/>
      <c r="W1" s="14"/>
      <c r="X1" s="15"/>
      <c r="Y1" s="15"/>
    </row>
    <row r="2" spans="1:30" ht="18.75" x14ac:dyDescent="0.3">
      <c r="K2" s="12"/>
      <c r="L2" s="12" t="s">
        <v>1</v>
      </c>
      <c r="M2" s="12"/>
      <c r="N2" s="12"/>
      <c r="O2" s="12"/>
      <c r="P2" s="12"/>
      <c r="Q2" s="12"/>
      <c r="R2" s="12"/>
      <c r="S2" s="12"/>
      <c r="T2" s="12"/>
      <c r="U2" s="13"/>
      <c r="V2" s="14"/>
      <c r="W2" s="14"/>
      <c r="X2" s="15"/>
      <c r="Y2" s="15"/>
    </row>
    <row r="3" spans="1:30" ht="18.75" x14ac:dyDescent="0.3">
      <c r="K3" s="12" t="s">
        <v>2</v>
      </c>
      <c r="L3" s="12"/>
      <c r="M3" s="12"/>
      <c r="N3" s="12"/>
      <c r="O3" s="12"/>
      <c r="P3" s="12"/>
      <c r="Q3" s="12"/>
      <c r="R3" s="12"/>
      <c r="S3" s="12"/>
      <c r="T3" s="12"/>
      <c r="U3" s="13"/>
      <c r="V3" s="14"/>
      <c r="W3" s="14"/>
      <c r="X3" s="15"/>
      <c r="Y3" s="15"/>
    </row>
    <row r="4" spans="1:30" ht="18.75" x14ac:dyDescent="0.3">
      <c r="A4" s="16"/>
      <c r="B4" s="12" t="s">
        <v>0</v>
      </c>
      <c r="C4" s="16"/>
      <c r="D4" s="16"/>
      <c r="E4" s="16"/>
      <c r="F4" s="16"/>
      <c r="G4" s="14"/>
      <c r="H4" s="14"/>
      <c r="K4" s="12" t="s">
        <v>3</v>
      </c>
      <c r="L4" s="12"/>
      <c r="M4" s="12"/>
      <c r="N4" s="12"/>
      <c r="O4" s="12"/>
      <c r="P4" s="12"/>
      <c r="Q4" s="12"/>
      <c r="R4" s="12"/>
      <c r="S4" s="12"/>
      <c r="T4" s="12"/>
      <c r="U4" s="13"/>
      <c r="V4" s="14"/>
      <c r="W4" s="14"/>
      <c r="X4" s="15"/>
      <c r="Y4" s="15"/>
    </row>
    <row r="5" spans="1:30" ht="18.75" x14ac:dyDescent="0.3">
      <c r="A5" s="12" t="s">
        <v>2</v>
      </c>
      <c r="B5" s="12"/>
      <c r="C5" s="12"/>
      <c r="D5" s="12"/>
      <c r="E5" s="12"/>
      <c r="F5" s="12"/>
      <c r="G5" s="14"/>
      <c r="H5" s="14"/>
      <c r="K5" s="12" t="s">
        <v>182</v>
      </c>
      <c r="L5" s="12"/>
      <c r="M5" s="12"/>
      <c r="N5" s="12"/>
      <c r="O5" s="12"/>
      <c r="P5" s="12"/>
      <c r="Q5" s="12"/>
      <c r="R5" s="12"/>
      <c r="S5" s="12"/>
      <c r="T5" s="12"/>
      <c r="U5" s="13"/>
      <c r="V5" s="14"/>
      <c r="W5" s="14"/>
      <c r="X5" s="15"/>
      <c r="Y5" s="15"/>
    </row>
    <row r="6" spans="1:30" ht="18.75" x14ac:dyDescent="0.3">
      <c r="A6" s="12" t="s">
        <v>3</v>
      </c>
      <c r="B6" s="12"/>
      <c r="C6" s="12"/>
      <c r="D6" s="12"/>
      <c r="E6" s="12"/>
      <c r="F6" s="12"/>
      <c r="G6" s="14"/>
      <c r="H6" s="14"/>
      <c r="K6" s="12" t="s">
        <v>5</v>
      </c>
      <c r="L6" s="12"/>
      <c r="M6" s="12"/>
      <c r="N6" s="12"/>
      <c r="O6" s="12"/>
      <c r="P6" s="12"/>
      <c r="Q6" s="12"/>
      <c r="R6" s="12"/>
      <c r="S6" s="12"/>
      <c r="T6" s="12"/>
      <c r="U6" s="13"/>
      <c r="V6" s="14"/>
      <c r="W6" s="14"/>
      <c r="X6" s="15"/>
      <c r="Y6" s="15"/>
    </row>
    <row r="7" spans="1:30" ht="18.75" x14ac:dyDescent="0.3">
      <c r="A7" s="12" t="s">
        <v>182</v>
      </c>
      <c r="B7" s="12"/>
      <c r="C7" s="12"/>
      <c r="D7" s="12"/>
      <c r="E7" s="12"/>
      <c r="F7" s="12"/>
      <c r="G7" s="14"/>
      <c r="H7" s="14"/>
      <c r="K7" s="13"/>
      <c r="L7" s="13" t="s">
        <v>4</v>
      </c>
      <c r="M7" s="13"/>
      <c r="N7" s="13"/>
      <c r="O7" s="13"/>
      <c r="P7" s="13"/>
      <c r="Q7" s="13"/>
      <c r="R7" s="13"/>
      <c r="S7" s="13"/>
      <c r="T7" s="13"/>
      <c r="U7" s="13"/>
      <c r="V7" s="14"/>
      <c r="W7" s="14"/>
      <c r="X7" s="15"/>
      <c r="Y7" s="15"/>
    </row>
    <row r="8" spans="1:30" ht="18.75" x14ac:dyDescent="0.3">
      <c r="A8" s="12" t="s">
        <v>5</v>
      </c>
      <c r="B8" s="12"/>
      <c r="C8" s="12"/>
      <c r="D8" s="12"/>
      <c r="E8" s="12"/>
      <c r="F8" s="12"/>
      <c r="G8" s="14"/>
      <c r="H8" s="14"/>
      <c r="K8" s="14" t="s">
        <v>6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  <c r="Y8" s="15"/>
    </row>
    <row r="9" spans="1:30" ht="16.5" thickBot="1" x14ac:dyDescent="0.3">
      <c r="A9" s="13"/>
      <c r="B9" s="13" t="s">
        <v>4</v>
      </c>
      <c r="C9" s="13"/>
      <c r="D9" s="13"/>
      <c r="E9" s="13"/>
      <c r="F9" s="13"/>
      <c r="G9" s="14"/>
      <c r="H9" s="1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30" ht="16.5" thickBot="1" x14ac:dyDescent="0.3">
      <c r="A10" s="13" t="s">
        <v>4</v>
      </c>
      <c r="B10" s="13"/>
      <c r="C10" s="13"/>
      <c r="D10" s="13"/>
      <c r="E10" s="13"/>
      <c r="F10" s="13"/>
      <c r="G10" s="14"/>
      <c r="H10" s="14"/>
      <c r="J10" s="17"/>
      <c r="K10" s="18"/>
      <c r="L10" s="19" t="s">
        <v>9</v>
      </c>
      <c r="M10" s="20" t="s">
        <v>126</v>
      </c>
      <c r="N10" s="20" t="s">
        <v>164</v>
      </c>
      <c r="O10" s="20" t="s">
        <v>132</v>
      </c>
      <c r="P10" s="20" t="s">
        <v>132</v>
      </c>
      <c r="Q10" s="20" t="s">
        <v>133</v>
      </c>
      <c r="R10" s="20" t="s">
        <v>134</v>
      </c>
      <c r="S10" s="19" t="s">
        <v>135</v>
      </c>
      <c r="T10" s="20" t="s">
        <v>10</v>
      </c>
      <c r="U10" s="21"/>
      <c r="V10" s="22" t="s">
        <v>11</v>
      </c>
      <c r="W10" s="22"/>
      <c r="X10" s="22" t="s">
        <v>4</v>
      </c>
      <c r="Y10" s="23" t="s">
        <v>4</v>
      </c>
      <c r="AB10" s="2"/>
    </row>
    <row r="11" spans="1:30" ht="15.75" x14ac:dyDescent="0.25">
      <c r="A11" s="24" t="s">
        <v>7</v>
      </c>
      <c r="B11" s="25"/>
      <c r="C11" s="26"/>
      <c r="D11" s="26"/>
      <c r="E11" s="26"/>
      <c r="F11" s="26"/>
      <c r="G11" s="26"/>
      <c r="H11" s="27"/>
      <c r="J11" s="28"/>
      <c r="K11" s="29"/>
      <c r="L11" s="30" t="s">
        <v>14</v>
      </c>
      <c r="M11" s="30" t="s">
        <v>127</v>
      </c>
      <c r="N11" s="30" t="s">
        <v>165</v>
      </c>
      <c r="O11" s="30" t="s">
        <v>136</v>
      </c>
      <c r="P11" s="30" t="s">
        <v>136</v>
      </c>
      <c r="Q11" s="30" t="s">
        <v>137</v>
      </c>
      <c r="R11" s="30" t="s">
        <v>136</v>
      </c>
      <c r="S11" s="30" t="s">
        <v>136</v>
      </c>
      <c r="T11" s="30" t="s">
        <v>15</v>
      </c>
      <c r="U11" s="30" t="s">
        <v>16</v>
      </c>
      <c r="V11" s="30" t="s">
        <v>17</v>
      </c>
      <c r="W11" s="30" t="s">
        <v>18</v>
      </c>
      <c r="X11" s="30" t="s">
        <v>19</v>
      </c>
      <c r="Y11" s="30" t="s">
        <v>20</v>
      </c>
      <c r="AA11" s="3"/>
      <c r="AB11" s="4"/>
      <c r="AC11" s="3"/>
      <c r="AD11" s="3"/>
    </row>
    <row r="12" spans="1:30" ht="16.5" thickBot="1" x14ac:dyDescent="0.3">
      <c r="A12" s="31" t="s">
        <v>8</v>
      </c>
      <c r="B12" s="32">
        <f>B14</f>
        <v>2877.4416670000001</v>
      </c>
      <c r="C12" s="33"/>
      <c r="D12" s="33"/>
      <c r="E12" s="33"/>
      <c r="F12" s="33"/>
      <c r="G12" s="33"/>
      <c r="H12" s="34"/>
      <c r="J12" s="28"/>
      <c r="K12" s="29"/>
      <c r="L12" s="35" t="s">
        <v>4</v>
      </c>
      <c r="M12" s="36"/>
      <c r="N12" s="36"/>
      <c r="O12" s="35" t="s">
        <v>138</v>
      </c>
      <c r="P12" s="35" t="s">
        <v>139</v>
      </c>
      <c r="Q12" s="35" t="s">
        <v>136</v>
      </c>
      <c r="R12" s="35"/>
      <c r="S12" s="35"/>
      <c r="T12" s="35" t="s">
        <v>22</v>
      </c>
      <c r="U12" s="35"/>
      <c r="V12" s="35"/>
      <c r="W12" s="35"/>
      <c r="X12" s="35"/>
      <c r="Y12" s="35"/>
      <c r="AA12" s="3"/>
      <c r="AB12" s="4"/>
      <c r="AC12" s="3"/>
      <c r="AD12" s="3"/>
    </row>
    <row r="13" spans="1:30" ht="16.5" thickBot="1" x14ac:dyDescent="0.3">
      <c r="A13" s="37" t="s">
        <v>12</v>
      </c>
      <c r="B13" s="38" t="s">
        <v>13</v>
      </c>
      <c r="C13" s="39"/>
      <c r="D13" s="39"/>
      <c r="E13" s="39"/>
      <c r="F13" s="39"/>
      <c r="G13" s="39"/>
      <c r="H13" s="40"/>
      <c r="J13" s="41"/>
      <c r="K13" s="42"/>
      <c r="L13" s="35" t="s">
        <v>23</v>
      </c>
      <c r="M13" s="35" t="s">
        <v>23</v>
      </c>
      <c r="N13" s="35" t="s">
        <v>23</v>
      </c>
      <c r="O13" s="35" t="s">
        <v>23</v>
      </c>
      <c r="P13" s="35" t="s">
        <v>23</v>
      </c>
      <c r="Q13" s="35" t="s">
        <v>23</v>
      </c>
      <c r="R13" s="35" t="s">
        <v>23</v>
      </c>
      <c r="S13" s="35" t="s">
        <v>23</v>
      </c>
      <c r="T13" s="35" t="s">
        <v>24</v>
      </c>
      <c r="U13" s="35" t="s">
        <v>23</v>
      </c>
      <c r="V13" s="35" t="s">
        <v>23</v>
      </c>
      <c r="W13" s="35" t="s">
        <v>23</v>
      </c>
      <c r="X13" s="35" t="s">
        <v>23</v>
      </c>
      <c r="Y13" s="35" t="s">
        <v>23</v>
      </c>
      <c r="AA13" s="189"/>
      <c r="AB13" s="4"/>
      <c r="AC13" s="3"/>
      <c r="AD13" s="3"/>
    </row>
    <row r="14" spans="1:30" ht="15.75" x14ac:dyDescent="0.25">
      <c r="A14" s="43" t="s">
        <v>21</v>
      </c>
      <c r="B14" s="44">
        <v>2877.4416670000001</v>
      </c>
      <c r="C14" s="33"/>
      <c r="D14" s="33"/>
      <c r="E14" s="33"/>
      <c r="F14" s="33"/>
      <c r="G14" s="33"/>
      <c r="H14" s="34"/>
      <c r="J14" s="45" t="s">
        <v>28</v>
      </c>
      <c r="K14" s="46" t="s">
        <v>183</v>
      </c>
      <c r="L14" s="47">
        <v>-135546.91000000032</v>
      </c>
      <c r="M14" s="47">
        <v>6398.52</v>
      </c>
      <c r="N14" s="48">
        <v>83551.56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50"/>
      <c r="AA14" s="3"/>
      <c r="AB14" s="4"/>
      <c r="AC14" s="3"/>
      <c r="AD14" s="3"/>
    </row>
    <row r="15" spans="1:30" ht="16.5" thickBot="1" x14ac:dyDescent="0.3">
      <c r="A15" s="51" t="s">
        <v>141</v>
      </c>
      <c r="B15" s="52">
        <v>0</v>
      </c>
      <c r="C15" s="53"/>
      <c r="D15" s="53"/>
      <c r="E15" s="53"/>
      <c r="F15" s="53"/>
      <c r="G15" s="53"/>
      <c r="H15" s="54"/>
      <c r="J15" s="55" t="s">
        <v>4</v>
      </c>
      <c r="K15" s="56" t="s">
        <v>4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8"/>
      <c r="AA15" s="3"/>
      <c r="AB15" s="3"/>
      <c r="AC15" s="3"/>
      <c r="AD15" s="3"/>
    </row>
    <row r="16" spans="1:30" ht="15.75" x14ac:dyDescent="0.25">
      <c r="A16" s="59"/>
      <c r="B16" s="60"/>
      <c r="C16" s="61" t="s">
        <v>25</v>
      </c>
      <c r="D16" s="62"/>
      <c r="E16" s="61" t="s">
        <v>26</v>
      </c>
      <c r="F16" s="62"/>
      <c r="G16" s="33" t="s">
        <v>27</v>
      </c>
      <c r="H16" s="63"/>
      <c r="J16" s="55">
        <v>1</v>
      </c>
      <c r="K16" s="56" t="s">
        <v>184</v>
      </c>
      <c r="L16" s="57">
        <v>152612.88969999994</v>
      </c>
      <c r="M16" s="64">
        <v>0</v>
      </c>
      <c r="N16" s="64">
        <v>8549.1900000000023</v>
      </c>
      <c r="O16" s="64">
        <v>-749.30000000000018</v>
      </c>
      <c r="P16" s="64">
        <v>-3724.3899999999994</v>
      </c>
      <c r="Q16" s="64">
        <v>-748.06999999999971</v>
      </c>
      <c r="R16" s="64">
        <v>656.18000000000029</v>
      </c>
      <c r="S16" s="64">
        <v>5038.7802999999985</v>
      </c>
      <c r="T16" s="57">
        <v>-204.49999999999997</v>
      </c>
      <c r="U16" s="57">
        <v>-120</v>
      </c>
      <c r="V16" s="57">
        <v>-544.67999999999995</v>
      </c>
      <c r="W16" s="57">
        <v>0</v>
      </c>
      <c r="X16" s="57">
        <v>664.28</v>
      </c>
      <c r="Y16" s="58">
        <v>-204.1</v>
      </c>
      <c r="AA16" s="3"/>
      <c r="AB16" s="3"/>
      <c r="AC16" s="3"/>
      <c r="AD16" s="3"/>
    </row>
    <row r="17" spans="1:30" ht="15.75" x14ac:dyDescent="0.25">
      <c r="A17" s="65" t="s">
        <v>29</v>
      </c>
      <c r="B17" s="66" t="s">
        <v>30</v>
      </c>
      <c r="C17" s="67" t="s">
        <v>31</v>
      </c>
      <c r="D17" s="68" t="s">
        <v>32</v>
      </c>
      <c r="E17" s="67" t="s">
        <v>31</v>
      </c>
      <c r="F17" s="68" t="s">
        <v>32</v>
      </c>
      <c r="G17" s="69" t="s">
        <v>31</v>
      </c>
      <c r="H17" s="68" t="s">
        <v>32</v>
      </c>
      <c r="J17" s="55"/>
      <c r="K17" s="56"/>
      <c r="L17" s="57"/>
      <c r="M17" s="64"/>
      <c r="N17" s="64"/>
      <c r="O17" s="64"/>
      <c r="P17" s="64"/>
      <c r="Q17" s="64"/>
      <c r="R17" s="64"/>
      <c r="S17" s="64"/>
      <c r="T17" s="57"/>
      <c r="U17" s="57"/>
      <c r="V17" s="57"/>
      <c r="W17" s="57"/>
      <c r="X17" s="57"/>
      <c r="Y17" s="58"/>
      <c r="AA17" s="3"/>
      <c r="AB17" s="3"/>
      <c r="AC17" s="3"/>
      <c r="AD17" s="3"/>
    </row>
    <row r="18" spans="1:30" ht="15.75" x14ac:dyDescent="0.25">
      <c r="A18" s="65" t="s">
        <v>33</v>
      </c>
      <c r="B18" s="60"/>
      <c r="C18" s="67" t="s">
        <v>34</v>
      </c>
      <c r="D18" s="68" t="s">
        <v>35</v>
      </c>
      <c r="E18" s="67" t="s">
        <v>34</v>
      </c>
      <c r="F18" s="68" t="s">
        <v>36</v>
      </c>
      <c r="G18" s="69" t="s">
        <v>34</v>
      </c>
      <c r="H18" s="68" t="s">
        <v>36</v>
      </c>
      <c r="J18" s="55">
        <v>2</v>
      </c>
      <c r="K18" s="56" t="s">
        <v>185</v>
      </c>
      <c r="L18" s="70">
        <f>138114+166938.3+936758.61+31.154</f>
        <v>1241842.064</v>
      </c>
      <c r="M18" s="57">
        <v>0</v>
      </c>
      <c r="N18" s="57">
        <v>86321.26</v>
      </c>
      <c r="O18" s="57">
        <v>1507.38</v>
      </c>
      <c r="P18" s="57">
        <v>7480.17</v>
      </c>
      <c r="Q18" s="57">
        <v>9895.73</v>
      </c>
      <c r="R18" s="57">
        <v>10692.6</v>
      </c>
      <c r="S18" s="57">
        <f>32018.36-31.154</f>
        <v>31987.206000000002</v>
      </c>
      <c r="T18" s="57">
        <f>U18+V18+X18+Y18+W18</f>
        <v>0</v>
      </c>
      <c r="U18" s="57">
        <v>0</v>
      </c>
      <c r="V18" s="57">
        <v>0</v>
      </c>
      <c r="W18" s="57">
        <v>0</v>
      </c>
      <c r="X18" s="57">
        <v>0</v>
      </c>
      <c r="Y18" s="58">
        <v>0</v>
      </c>
      <c r="AA18" s="3"/>
      <c r="AB18" s="3"/>
      <c r="AC18" s="3"/>
      <c r="AD18" s="3"/>
    </row>
    <row r="19" spans="1:30" ht="15.75" x14ac:dyDescent="0.25">
      <c r="A19" s="65"/>
      <c r="B19" s="60"/>
      <c r="C19" s="31"/>
      <c r="D19" s="68" t="s">
        <v>37</v>
      </c>
      <c r="E19" s="31"/>
      <c r="F19" s="68" t="s">
        <v>37</v>
      </c>
      <c r="G19" s="71"/>
      <c r="H19" s="68" t="s">
        <v>37</v>
      </c>
      <c r="J19" s="55"/>
      <c r="K19" s="5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8"/>
      <c r="AA19" s="3"/>
      <c r="AB19" s="3"/>
      <c r="AC19" s="3"/>
      <c r="AD19" s="3"/>
    </row>
    <row r="20" spans="1:30" ht="15.75" x14ac:dyDescent="0.25">
      <c r="A20" s="72"/>
      <c r="B20" s="33"/>
      <c r="C20" s="73" t="s">
        <v>24</v>
      </c>
      <c r="D20" s="63" t="s">
        <v>23</v>
      </c>
      <c r="E20" s="73" t="s">
        <v>24</v>
      </c>
      <c r="F20" s="63" t="s">
        <v>23</v>
      </c>
      <c r="G20" s="74" t="s">
        <v>24</v>
      </c>
      <c r="H20" s="63" t="s">
        <v>23</v>
      </c>
      <c r="J20" s="55">
        <v>3</v>
      </c>
      <c r="K20" s="56" t="s">
        <v>186</v>
      </c>
      <c r="L20" s="70">
        <f>134085.5+195118.25+909714.77</f>
        <v>1238918.52</v>
      </c>
      <c r="M20" s="57">
        <v>0</v>
      </c>
      <c r="N20" s="57">
        <v>83577.88</v>
      </c>
      <c r="O20" s="57">
        <v>708.74</v>
      </c>
      <c r="P20" s="57">
        <v>3516.91</v>
      </c>
      <c r="Q20" s="57">
        <v>8720.52</v>
      </c>
      <c r="R20" s="57">
        <v>9709.76</v>
      </c>
      <c r="S20" s="57">
        <v>33914.11</v>
      </c>
      <c r="T20" s="57">
        <f>U20+V20+X20+Y20+W20</f>
        <v>0</v>
      </c>
      <c r="U20" s="57">
        <v>0</v>
      </c>
      <c r="V20" s="57">
        <v>0</v>
      </c>
      <c r="W20" s="57">
        <v>0</v>
      </c>
      <c r="X20" s="57">
        <v>0</v>
      </c>
      <c r="Y20" s="58">
        <v>0</v>
      </c>
      <c r="AA20" s="3"/>
      <c r="AB20" s="5"/>
      <c r="AC20" s="3"/>
      <c r="AD20" s="3"/>
    </row>
    <row r="21" spans="1:30" ht="15.75" x14ac:dyDescent="0.25">
      <c r="A21" s="75" t="s">
        <v>38</v>
      </c>
      <c r="B21" s="66" t="s">
        <v>39</v>
      </c>
      <c r="C21" s="76">
        <f>D21*12*B14</f>
        <v>99789.677011559994</v>
      </c>
      <c r="D21" s="77">
        <v>2.89</v>
      </c>
      <c r="E21" s="76">
        <f>F21*12*B14</f>
        <v>99789.677011559994</v>
      </c>
      <c r="F21" s="77">
        <v>2.89</v>
      </c>
      <c r="G21" s="78">
        <f>C21-E21</f>
        <v>0</v>
      </c>
      <c r="H21" s="77">
        <f>D21-F21</f>
        <v>0</v>
      </c>
      <c r="J21" s="55"/>
      <c r="K21" s="56"/>
      <c r="L21" s="70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8"/>
      <c r="AA21" s="3"/>
      <c r="AB21" s="5"/>
      <c r="AC21" s="3"/>
      <c r="AD21" s="3"/>
    </row>
    <row r="22" spans="1:30" ht="16.5" customHeight="1" x14ac:dyDescent="0.25">
      <c r="A22" s="75" t="s">
        <v>40</v>
      </c>
      <c r="B22" s="66" t="s">
        <v>41</v>
      </c>
      <c r="C22" s="79"/>
      <c r="D22" s="80"/>
      <c r="E22" s="79"/>
      <c r="F22" s="80"/>
      <c r="G22" s="81"/>
      <c r="H22" s="80"/>
      <c r="J22" s="55">
        <v>4</v>
      </c>
      <c r="K22" s="56" t="s">
        <v>187</v>
      </c>
      <c r="L22" s="57">
        <f>L16+L18-L20</f>
        <v>155536.43369999994</v>
      </c>
      <c r="M22" s="57">
        <f t="shared" ref="M22:Y22" si="0">M16+M18-M20</f>
        <v>0</v>
      </c>
      <c r="N22" s="57">
        <f t="shared" si="0"/>
        <v>11292.569999999992</v>
      </c>
      <c r="O22" s="57">
        <f t="shared" si="0"/>
        <v>49.339999999999918</v>
      </c>
      <c r="P22" s="57">
        <f t="shared" si="0"/>
        <v>238.8700000000008</v>
      </c>
      <c r="Q22" s="57">
        <f t="shared" si="0"/>
        <v>427.13999999999942</v>
      </c>
      <c r="R22" s="57">
        <f t="shared" si="0"/>
        <v>1639.0200000000004</v>
      </c>
      <c r="S22" s="57">
        <f t="shared" si="0"/>
        <v>3111.8763000000035</v>
      </c>
      <c r="T22" s="57">
        <f t="shared" si="0"/>
        <v>-204.49999999999997</v>
      </c>
      <c r="U22" s="57">
        <f t="shared" si="0"/>
        <v>-120</v>
      </c>
      <c r="V22" s="57">
        <f t="shared" si="0"/>
        <v>-544.67999999999995</v>
      </c>
      <c r="W22" s="57">
        <f t="shared" si="0"/>
        <v>0</v>
      </c>
      <c r="X22" s="57">
        <f t="shared" si="0"/>
        <v>664.28</v>
      </c>
      <c r="Y22" s="58">
        <f t="shared" si="0"/>
        <v>-204.1</v>
      </c>
      <c r="AA22" s="3"/>
      <c r="AB22" s="3"/>
      <c r="AC22" s="3"/>
      <c r="AD22" s="3"/>
    </row>
    <row r="23" spans="1:30" ht="16.5" customHeight="1" x14ac:dyDescent="0.25">
      <c r="A23" s="75" t="s">
        <v>42</v>
      </c>
      <c r="B23" s="66" t="s">
        <v>43</v>
      </c>
      <c r="C23" s="79"/>
      <c r="D23" s="80"/>
      <c r="E23" s="79"/>
      <c r="F23" s="80"/>
      <c r="G23" s="81"/>
      <c r="H23" s="80"/>
      <c r="J23" s="55"/>
      <c r="K23" s="56"/>
      <c r="L23" s="57"/>
      <c r="M23" s="70"/>
      <c r="N23" s="70"/>
      <c r="O23" s="70"/>
      <c r="P23" s="70"/>
      <c r="Q23" s="70"/>
      <c r="R23" s="70"/>
      <c r="S23" s="70"/>
      <c r="T23" s="57"/>
      <c r="U23" s="57"/>
      <c r="V23" s="57"/>
      <c r="W23" s="57"/>
      <c r="X23" s="57"/>
      <c r="Y23" s="58"/>
      <c r="AA23" s="3"/>
      <c r="AB23" s="3"/>
      <c r="AC23" s="3"/>
      <c r="AD23" s="3"/>
    </row>
    <row r="24" spans="1:30" ht="16.5" customHeight="1" x14ac:dyDescent="0.25">
      <c r="A24" s="75" t="s">
        <v>44</v>
      </c>
      <c r="B24" s="66" t="s">
        <v>45</v>
      </c>
      <c r="C24" s="79"/>
      <c r="D24" s="80"/>
      <c r="E24" s="79"/>
      <c r="F24" s="80"/>
      <c r="G24" s="81"/>
      <c r="H24" s="80"/>
      <c r="J24" s="55">
        <v>5</v>
      </c>
      <c r="K24" s="56" t="s">
        <v>53</v>
      </c>
      <c r="L24" s="57">
        <v>1213689.4471</v>
      </c>
      <c r="M24" s="57">
        <v>0</v>
      </c>
      <c r="N24" s="57">
        <v>3663.68</v>
      </c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8"/>
    </row>
    <row r="25" spans="1:30" ht="16.5" customHeight="1" x14ac:dyDescent="0.25">
      <c r="A25" s="65" t="s">
        <v>46</v>
      </c>
      <c r="B25" s="66" t="s">
        <v>163</v>
      </c>
      <c r="C25" s="79"/>
      <c r="D25" s="80"/>
      <c r="E25" s="79"/>
      <c r="F25" s="80"/>
      <c r="G25" s="81"/>
      <c r="H25" s="80"/>
      <c r="J25" s="55">
        <v>6</v>
      </c>
      <c r="K25" s="56" t="s">
        <v>54</v>
      </c>
      <c r="L25" s="57">
        <f>L18-L24</f>
        <v>28152.616900000023</v>
      </c>
      <c r="M25" s="57">
        <f>M18-M24</f>
        <v>0</v>
      </c>
      <c r="N25" s="57">
        <f>N18-N24</f>
        <v>82657.58</v>
      </c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8"/>
    </row>
    <row r="26" spans="1:30" ht="16.5" customHeight="1" x14ac:dyDescent="0.25">
      <c r="A26" s="65" t="s">
        <v>47</v>
      </c>
      <c r="B26" s="66" t="s">
        <v>48</v>
      </c>
      <c r="C26" s="79"/>
      <c r="D26" s="80"/>
      <c r="E26" s="79"/>
      <c r="F26" s="80"/>
      <c r="G26" s="81"/>
      <c r="H26" s="80"/>
      <c r="J26" s="55"/>
      <c r="K26" s="56" t="s">
        <v>55</v>
      </c>
      <c r="L26" s="57"/>
      <c r="M26" s="57"/>
      <c r="N26" s="57"/>
      <c r="O26" s="70"/>
      <c r="P26" s="70"/>
      <c r="Q26" s="70"/>
      <c r="R26" s="70"/>
      <c r="S26" s="70"/>
      <c r="T26" s="57"/>
      <c r="U26" s="70"/>
      <c r="V26" s="70"/>
      <c r="W26" s="70"/>
      <c r="X26" s="70"/>
      <c r="Y26" s="82"/>
    </row>
    <row r="27" spans="1:30" ht="16.5" customHeight="1" x14ac:dyDescent="0.25">
      <c r="A27" s="65" t="s">
        <v>49</v>
      </c>
      <c r="B27" s="66" t="s">
        <v>50</v>
      </c>
      <c r="C27" s="79"/>
      <c r="D27" s="80"/>
      <c r="E27" s="79"/>
      <c r="F27" s="80"/>
      <c r="G27" s="81"/>
      <c r="H27" s="80"/>
      <c r="J27" s="55"/>
      <c r="K27" s="56" t="s">
        <v>56</v>
      </c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8"/>
      <c r="Z27" s="2"/>
      <c r="AA27" s="2"/>
    </row>
    <row r="28" spans="1:30" ht="15.75" customHeight="1" x14ac:dyDescent="0.25">
      <c r="A28" s="65" t="s">
        <v>51</v>
      </c>
      <c r="B28" s="66" t="s">
        <v>142</v>
      </c>
      <c r="C28" s="79"/>
      <c r="D28" s="80"/>
      <c r="E28" s="79"/>
      <c r="F28" s="80"/>
      <c r="G28" s="81"/>
      <c r="H28" s="80"/>
      <c r="J28" s="55" t="s">
        <v>4</v>
      </c>
      <c r="K28" s="56" t="s">
        <v>4</v>
      </c>
      <c r="L28" s="70"/>
      <c r="M28" s="70"/>
      <c r="N28" s="70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8"/>
    </row>
    <row r="29" spans="1:30" ht="15.75" customHeight="1" x14ac:dyDescent="0.25">
      <c r="A29" s="65" t="s">
        <v>52</v>
      </c>
      <c r="B29" s="66"/>
      <c r="C29" s="79"/>
      <c r="D29" s="80"/>
      <c r="E29" s="79"/>
      <c r="F29" s="80"/>
      <c r="G29" s="81"/>
      <c r="H29" s="80"/>
      <c r="J29" s="55">
        <v>7</v>
      </c>
      <c r="K29" s="56" t="s">
        <v>57</v>
      </c>
      <c r="L29" s="57">
        <f>L20-L24</f>
        <v>25229.072900000028</v>
      </c>
      <c r="M29" s="57">
        <f>M20-M24</f>
        <v>0</v>
      </c>
      <c r="N29" s="57">
        <f>N20-N24</f>
        <v>79914.200000000012</v>
      </c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8"/>
    </row>
    <row r="30" spans="1:30" ht="15.75" x14ac:dyDescent="0.25">
      <c r="A30" s="65"/>
      <c r="B30" s="66"/>
      <c r="C30" s="79"/>
      <c r="D30" s="80"/>
      <c r="E30" s="79"/>
      <c r="F30" s="80"/>
      <c r="G30" s="81"/>
      <c r="H30" s="80"/>
      <c r="J30" s="55"/>
      <c r="K30" s="56" t="s">
        <v>59</v>
      </c>
      <c r="L30" s="70"/>
      <c r="M30" s="70"/>
      <c r="N30" s="70"/>
      <c r="O30" s="70"/>
      <c r="P30" s="70"/>
      <c r="Q30" s="70"/>
      <c r="R30" s="70"/>
      <c r="S30" s="70"/>
      <c r="T30" s="57"/>
      <c r="U30" s="57"/>
      <c r="V30" s="57"/>
      <c r="W30" s="57"/>
      <c r="X30" s="57"/>
      <c r="Y30" s="58" t="s">
        <v>4</v>
      </c>
    </row>
    <row r="31" spans="1:30" ht="16.5" thickBot="1" x14ac:dyDescent="0.3">
      <c r="A31" s="65"/>
      <c r="B31" s="66"/>
      <c r="C31" s="79"/>
      <c r="D31" s="80"/>
      <c r="E31" s="79"/>
      <c r="F31" s="80"/>
      <c r="G31" s="81"/>
      <c r="H31" s="80"/>
      <c r="J31" s="55"/>
      <c r="K31" s="83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8" t="s">
        <v>4</v>
      </c>
    </row>
    <row r="32" spans="1:30" ht="15.75" x14ac:dyDescent="0.25">
      <c r="A32" s="65"/>
      <c r="B32" s="66"/>
      <c r="C32" s="79"/>
      <c r="D32" s="80"/>
      <c r="E32" s="79"/>
      <c r="F32" s="80"/>
      <c r="G32" s="81"/>
      <c r="H32" s="80"/>
      <c r="J32" s="45" t="s">
        <v>61</v>
      </c>
      <c r="K32" s="46" t="s">
        <v>188</v>
      </c>
      <c r="L32" s="84">
        <f>L14+L29</f>
        <v>-110317.8371000003</v>
      </c>
      <c r="M32" s="84">
        <f>M14+M29</f>
        <v>6398.52</v>
      </c>
      <c r="N32" s="84">
        <f>N14+N29</f>
        <v>163465.76</v>
      </c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8" t="s">
        <v>4</v>
      </c>
    </row>
    <row r="33" spans="1:26" ht="15.75" x14ac:dyDescent="0.25">
      <c r="A33" s="65"/>
      <c r="B33" s="66"/>
      <c r="C33" s="79"/>
      <c r="D33" s="80"/>
      <c r="E33" s="79"/>
      <c r="F33" s="80"/>
      <c r="G33" s="81"/>
      <c r="H33" s="80"/>
      <c r="J33" s="55"/>
      <c r="K33" s="56"/>
      <c r="L33" s="57"/>
      <c r="M33" s="57"/>
      <c r="N33" s="70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8" t="s">
        <v>4</v>
      </c>
    </row>
    <row r="34" spans="1:26" ht="15.75" x14ac:dyDescent="0.25">
      <c r="A34" s="65"/>
      <c r="B34" s="66"/>
      <c r="C34" s="79"/>
      <c r="D34" s="80"/>
      <c r="E34" s="79"/>
      <c r="F34" s="80"/>
      <c r="G34" s="81"/>
      <c r="H34" s="80"/>
      <c r="J34" s="55"/>
      <c r="K34" s="46" t="s">
        <v>124</v>
      </c>
      <c r="L34" s="85"/>
      <c r="M34" s="70"/>
      <c r="N34" s="70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8" t="s">
        <v>4</v>
      </c>
    </row>
    <row r="35" spans="1:26" ht="15.75" x14ac:dyDescent="0.25">
      <c r="A35" s="65"/>
      <c r="B35" s="66" t="s">
        <v>4</v>
      </c>
      <c r="C35" s="79"/>
      <c r="D35" s="80"/>
      <c r="E35" s="79"/>
      <c r="F35" s="80"/>
      <c r="G35" s="81"/>
      <c r="H35" s="80"/>
      <c r="J35" s="55"/>
      <c r="K35" s="46" t="s">
        <v>125</v>
      </c>
      <c r="L35" s="85">
        <f>144616.62+21281.76</f>
        <v>165898.38</v>
      </c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7"/>
    </row>
    <row r="36" spans="1:26" ht="15.75" x14ac:dyDescent="0.25">
      <c r="A36" s="88" t="s">
        <v>58</v>
      </c>
      <c r="B36" s="89" t="s">
        <v>39</v>
      </c>
      <c r="C36" s="76">
        <f>D36*12*B14</f>
        <v>133628.39101547998</v>
      </c>
      <c r="D36" s="90">
        <v>3.87</v>
      </c>
      <c r="E36" s="76">
        <f>F36*12*B14</f>
        <v>133628.39101547998</v>
      </c>
      <c r="F36" s="90">
        <v>3.87</v>
      </c>
      <c r="G36" s="78">
        <f>C36-E36</f>
        <v>0</v>
      </c>
      <c r="H36" s="90">
        <f>D36-F36</f>
        <v>0</v>
      </c>
      <c r="J36" s="55"/>
      <c r="K36" s="91" t="s">
        <v>193</v>
      </c>
      <c r="L36" s="92"/>
      <c r="M36" s="70"/>
      <c r="N36" s="70"/>
      <c r="O36" s="57"/>
      <c r="P36" s="57"/>
      <c r="Q36" s="57"/>
      <c r="R36" s="57"/>
      <c r="S36" s="57"/>
      <c r="T36" s="70"/>
      <c r="U36" s="70"/>
      <c r="V36" s="70"/>
      <c r="W36" s="70"/>
      <c r="X36" s="70"/>
      <c r="Y36" s="93"/>
    </row>
    <row r="37" spans="1:26" ht="15.75" x14ac:dyDescent="0.25">
      <c r="A37" s="75" t="s">
        <v>40</v>
      </c>
      <c r="B37" s="94" t="s">
        <v>41</v>
      </c>
      <c r="C37" s="79"/>
      <c r="D37" s="80"/>
      <c r="E37" s="79"/>
      <c r="F37" s="80"/>
      <c r="G37" s="81"/>
      <c r="H37" s="80"/>
      <c r="J37" s="55"/>
      <c r="K37" s="95" t="s">
        <v>194</v>
      </c>
      <c r="L37" s="96">
        <v>3914.16</v>
      </c>
      <c r="M37" s="70"/>
      <c r="N37" s="70"/>
      <c r="O37" s="84"/>
      <c r="P37" s="84"/>
      <c r="Q37" s="84"/>
      <c r="R37" s="84"/>
      <c r="S37" s="84"/>
      <c r="T37" s="57"/>
      <c r="U37" s="57"/>
      <c r="V37" s="57"/>
      <c r="W37" s="57"/>
      <c r="X37" s="57"/>
      <c r="Y37" s="58"/>
    </row>
    <row r="38" spans="1:26" ht="15.75" x14ac:dyDescent="0.25">
      <c r="A38" s="75" t="s">
        <v>60</v>
      </c>
      <c r="B38" s="94" t="s">
        <v>43</v>
      </c>
      <c r="C38" s="79"/>
      <c r="D38" s="80"/>
      <c r="E38" s="79"/>
      <c r="F38" s="80"/>
      <c r="G38" s="81"/>
      <c r="H38" s="80"/>
      <c r="J38" s="55"/>
      <c r="K38" s="91" t="s">
        <v>189</v>
      </c>
      <c r="L38" s="97">
        <v>1320.21</v>
      </c>
      <c r="M38" s="70"/>
      <c r="N38" s="70"/>
      <c r="O38" s="70"/>
      <c r="P38" s="70"/>
      <c r="Q38" s="70"/>
      <c r="R38" s="70"/>
      <c r="S38" s="70"/>
      <c r="T38" s="57"/>
      <c r="U38" s="57"/>
      <c r="V38" s="57"/>
      <c r="W38" s="57"/>
      <c r="X38" s="57"/>
      <c r="Y38" s="58"/>
    </row>
    <row r="39" spans="1:26" ht="15.75" x14ac:dyDescent="0.25">
      <c r="A39" s="75" t="s">
        <v>62</v>
      </c>
      <c r="B39" s="94" t="s">
        <v>63</v>
      </c>
      <c r="C39" s="79"/>
      <c r="D39" s="80"/>
      <c r="E39" s="79"/>
      <c r="F39" s="80"/>
      <c r="G39" s="81"/>
      <c r="H39" s="80"/>
      <c r="J39" s="55"/>
      <c r="K39" s="91"/>
      <c r="L39" s="98"/>
      <c r="M39" s="70"/>
      <c r="N39" s="70"/>
      <c r="O39" s="57"/>
      <c r="P39" s="57"/>
      <c r="Q39" s="57"/>
      <c r="R39" s="57"/>
      <c r="S39" s="57"/>
      <c r="T39" s="70"/>
      <c r="U39" s="70"/>
      <c r="V39" s="70"/>
      <c r="W39" s="70"/>
      <c r="X39" s="70"/>
      <c r="Y39" s="93"/>
    </row>
    <row r="40" spans="1:26" ht="15.75" x14ac:dyDescent="0.25">
      <c r="A40" s="75" t="s">
        <v>64</v>
      </c>
      <c r="B40" s="94" t="s">
        <v>65</v>
      </c>
      <c r="C40" s="79"/>
      <c r="D40" s="80"/>
      <c r="E40" s="79"/>
      <c r="F40" s="80"/>
      <c r="G40" s="81"/>
      <c r="H40" s="80"/>
      <c r="J40" s="55"/>
      <c r="K40" s="46" t="s">
        <v>157</v>
      </c>
      <c r="L40" s="84">
        <f>L35-L37-L38</f>
        <v>160664.01</v>
      </c>
      <c r="M40" s="70"/>
      <c r="N40" s="70"/>
      <c r="O40" s="84"/>
      <c r="P40" s="84"/>
      <c r="Q40" s="84"/>
      <c r="R40" s="84"/>
      <c r="S40" s="84"/>
      <c r="T40" s="57"/>
      <c r="U40" s="57"/>
      <c r="V40" s="57"/>
      <c r="W40" s="57"/>
      <c r="X40" s="57"/>
      <c r="Y40" s="58"/>
    </row>
    <row r="41" spans="1:26" ht="15.75" x14ac:dyDescent="0.25">
      <c r="A41" s="75" t="s">
        <v>66</v>
      </c>
      <c r="B41" s="94" t="s">
        <v>67</v>
      </c>
      <c r="C41" s="79"/>
      <c r="D41" s="80"/>
      <c r="E41" s="79"/>
      <c r="F41" s="80"/>
      <c r="G41" s="81"/>
      <c r="H41" s="80"/>
      <c r="J41" s="55"/>
      <c r="K41" s="46" t="s">
        <v>4</v>
      </c>
      <c r="L41" s="70"/>
      <c r="M41" s="70"/>
      <c r="N41" s="70"/>
      <c r="O41" s="70"/>
      <c r="P41" s="70"/>
      <c r="Q41" s="70"/>
      <c r="R41" s="70"/>
      <c r="S41" s="70"/>
      <c r="T41" s="57"/>
      <c r="U41" s="57"/>
      <c r="V41" s="57"/>
      <c r="W41" s="57"/>
      <c r="X41" s="57"/>
      <c r="Y41" s="58"/>
    </row>
    <row r="42" spans="1:26" ht="15.75" x14ac:dyDescent="0.25">
      <c r="A42" s="65" t="s">
        <v>46</v>
      </c>
      <c r="B42" s="94" t="s">
        <v>68</v>
      </c>
      <c r="C42" s="79"/>
      <c r="D42" s="80"/>
      <c r="E42" s="79"/>
      <c r="F42" s="80"/>
      <c r="G42" s="81"/>
      <c r="H42" s="80"/>
      <c r="J42" s="55"/>
      <c r="K42" s="46" t="s">
        <v>74</v>
      </c>
      <c r="L42" s="70"/>
      <c r="M42" s="70"/>
      <c r="N42" s="70"/>
      <c r="O42" s="70"/>
      <c r="P42" s="70"/>
      <c r="Q42" s="70"/>
      <c r="R42" s="70"/>
      <c r="S42" s="70"/>
      <c r="T42" s="57"/>
      <c r="U42" s="57"/>
      <c r="V42" s="57"/>
      <c r="W42" s="57"/>
      <c r="X42" s="57"/>
      <c r="Y42" s="58"/>
    </row>
    <row r="43" spans="1:26" ht="16.5" thickBot="1" x14ac:dyDescent="0.3">
      <c r="A43" s="65" t="s">
        <v>47</v>
      </c>
      <c r="B43" s="94" t="s">
        <v>69</v>
      </c>
      <c r="C43" s="79"/>
      <c r="D43" s="80"/>
      <c r="E43" s="79"/>
      <c r="F43" s="80"/>
      <c r="G43" s="81"/>
      <c r="H43" s="80"/>
      <c r="J43" s="99"/>
      <c r="K43" s="100" t="s">
        <v>159</v>
      </c>
      <c r="L43" s="100"/>
      <c r="M43" s="100"/>
      <c r="N43" s="100"/>
      <c r="O43" s="100"/>
      <c r="P43" s="100"/>
      <c r="Q43" s="100"/>
      <c r="R43" s="100"/>
      <c r="S43" s="100"/>
      <c r="T43" s="101"/>
      <c r="U43" s="101"/>
      <c r="V43" s="101"/>
      <c r="W43" s="101"/>
      <c r="X43" s="101"/>
      <c r="Y43" s="102"/>
    </row>
    <row r="44" spans="1:26" ht="15.75" x14ac:dyDescent="0.25">
      <c r="A44" s="65" t="s">
        <v>49</v>
      </c>
      <c r="B44" s="94" t="s">
        <v>70</v>
      </c>
      <c r="C44" s="79"/>
      <c r="D44" s="80"/>
      <c r="E44" s="79"/>
      <c r="F44" s="80"/>
      <c r="G44" s="81"/>
      <c r="H44" s="80"/>
      <c r="K44" s="14"/>
      <c r="L44" s="14"/>
      <c r="M44" s="14"/>
      <c r="N44" s="14"/>
      <c r="O44" s="14"/>
      <c r="P44" s="14"/>
      <c r="Q44" s="14"/>
      <c r="R44" s="14"/>
      <c r="S44" s="14"/>
      <c r="T44" s="103"/>
      <c r="U44" s="103"/>
      <c r="V44" s="103"/>
      <c r="W44" s="103"/>
      <c r="X44" s="103"/>
      <c r="Y44" s="14"/>
    </row>
    <row r="45" spans="1:26" ht="15.75" x14ac:dyDescent="0.25">
      <c r="A45" s="65" t="s">
        <v>51</v>
      </c>
      <c r="B45" s="94" t="s">
        <v>71</v>
      </c>
      <c r="C45" s="79"/>
      <c r="D45" s="80"/>
      <c r="E45" s="79"/>
      <c r="F45" s="80"/>
      <c r="G45" s="81"/>
      <c r="H45" s="80"/>
      <c r="K45" s="14" t="s">
        <v>4</v>
      </c>
      <c r="L45" s="14"/>
      <c r="M45" s="14"/>
      <c r="N45" s="14"/>
      <c r="O45" s="14"/>
      <c r="P45" s="14"/>
      <c r="Q45" s="14"/>
      <c r="R45" s="14"/>
      <c r="S45" s="14"/>
      <c r="T45" s="103"/>
      <c r="U45" s="103"/>
      <c r="V45" s="103"/>
      <c r="W45" s="103"/>
      <c r="X45" s="14"/>
      <c r="Y45" s="14"/>
      <c r="Z45" s="2"/>
    </row>
    <row r="46" spans="1:26" ht="15.75" x14ac:dyDescent="0.25">
      <c r="A46" s="65" t="s">
        <v>52</v>
      </c>
      <c r="B46" s="94" t="s">
        <v>72</v>
      </c>
      <c r="C46" s="79"/>
      <c r="D46" s="80"/>
      <c r="E46" s="79"/>
      <c r="F46" s="80"/>
      <c r="G46" s="81"/>
      <c r="H46" s="80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2"/>
    </row>
    <row r="47" spans="1:26" ht="15.75" x14ac:dyDescent="0.25">
      <c r="A47" s="65"/>
      <c r="B47" s="94" t="s">
        <v>73</v>
      </c>
      <c r="C47" s="79"/>
      <c r="D47" s="80"/>
      <c r="E47" s="79"/>
      <c r="F47" s="80"/>
      <c r="G47" s="81"/>
      <c r="H47" s="80"/>
      <c r="K47" s="14" t="s">
        <v>195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6" x14ac:dyDescent="0.25">
      <c r="A48" s="65"/>
      <c r="B48" s="94" t="s">
        <v>75</v>
      </c>
      <c r="C48" s="79"/>
      <c r="D48" s="80"/>
      <c r="E48" s="79"/>
      <c r="F48" s="80"/>
      <c r="G48" s="81"/>
      <c r="H48" s="80"/>
    </row>
    <row r="49" spans="1:25" x14ac:dyDescent="0.25">
      <c r="A49" s="65"/>
      <c r="B49" s="94" t="s">
        <v>76</v>
      </c>
      <c r="C49" s="79"/>
      <c r="D49" s="80"/>
      <c r="E49" s="79"/>
      <c r="F49" s="80"/>
      <c r="G49" s="81"/>
      <c r="H49" s="80"/>
    </row>
    <row r="50" spans="1:25" x14ac:dyDescent="0.25">
      <c r="A50" s="65"/>
      <c r="B50" s="94"/>
      <c r="C50" s="79"/>
      <c r="D50" s="80"/>
      <c r="E50" s="79"/>
      <c r="F50" s="80"/>
      <c r="G50" s="81"/>
      <c r="H50" s="80"/>
      <c r="K50" s="104"/>
      <c r="L50" s="105"/>
      <c r="M50" s="106"/>
      <c r="N50" s="104"/>
      <c r="O50" s="106"/>
      <c r="P50" s="66"/>
      <c r="Q50" s="3"/>
      <c r="R50" s="3"/>
    </row>
    <row r="51" spans="1:25" x14ac:dyDescent="0.25">
      <c r="A51" s="72"/>
      <c r="B51" s="33"/>
      <c r="C51" s="107"/>
      <c r="D51" s="108"/>
      <c r="E51" s="107"/>
      <c r="F51" s="108"/>
      <c r="G51" s="109"/>
      <c r="H51" s="108"/>
      <c r="K51" s="105"/>
      <c r="L51" s="105"/>
      <c r="M51" s="106"/>
      <c r="N51" s="104"/>
      <c r="O51" s="106"/>
      <c r="P51" s="66"/>
      <c r="Q51" s="3"/>
      <c r="R51" s="3"/>
    </row>
    <row r="52" spans="1:25" x14ac:dyDescent="0.25">
      <c r="A52" s="88" t="s">
        <v>77</v>
      </c>
      <c r="B52" s="110" t="s">
        <v>78</v>
      </c>
      <c r="C52" s="76">
        <f>D52*12*B14</f>
        <v>41780.453004839997</v>
      </c>
      <c r="D52" s="90">
        <v>1.21</v>
      </c>
      <c r="E52" s="76">
        <f>F52*12*B14</f>
        <v>41780.453004839997</v>
      </c>
      <c r="F52" s="90">
        <v>1.21</v>
      </c>
      <c r="G52" s="78">
        <f>C52-E52</f>
        <v>0</v>
      </c>
      <c r="H52" s="90">
        <f>D52-F52</f>
        <v>0</v>
      </c>
      <c r="K52" s="105"/>
      <c r="L52" s="105"/>
      <c r="M52" s="106"/>
      <c r="N52" s="104"/>
      <c r="O52" s="111"/>
      <c r="P52" s="112"/>
      <c r="Q52" s="3"/>
      <c r="R52" s="3"/>
    </row>
    <row r="53" spans="1:25" ht="15.75" x14ac:dyDescent="0.25">
      <c r="A53" s="75" t="s">
        <v>79</v>
      </c>
      <c r="B53" s="66" t="s">
        <v>80</v>
      </c>
      <c r="C53" s="113"/>
      <c r="D53" s="77" t="s">
        <v>4</v>
      </c>
      <c r="E53" s="113"/>
      <c r="F53" s="77" t="s">
        <v>4</v>
      </c>
      <c r="G53" s="114"/>
      <c r="H53" s="77" t="s">
        <v>4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5.75" x14ac:dyDescent="0.25">
      <c r="A54" s="75" t="s">
        <v>40</v>
      </c>
      <c r="B54" s="66" t="s">
        <v>81</v>
      </c>
      <c r="C54" s="113"/>
      <c r="D54" s="77"/>
      <c r="E54" s="113"/>
      <c r="F54" s="77"/>
      <c r="G54" s="114"/>
      <c r="H54" s="7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x14ac:dyDescent="0.25">
      <c r="A55" s="75"/>
      <c r="B55" s="66"/>
      <c r="C55" s="113"/>
      <c r="D55" s="77"/>
      <c r="E55" s="113"/>
      <c r="F55" s="77"/>
      <c r="G55" s="114"/>
      <c r="H55" s="77"/>
    </row>
    <row r="56" spans="1:25" x14ac:dyDescent="0.25">
      <c r="A56" s="88" t="s">
        <v>166</v>
      </c>
      <c r="B56" s="110" t="s">
        <v>82</v>
      </c>
      <c r="C56" s="76">
        <f>D56*12*B14</f>
        <v>141915.42301644004</v>
      </c>
      <c r="D56" s="115">
        <v>4.1100000000000003</v>
      </c>
      <c r="E56" s="76">
        <f>F56*12*B14</f>
        <v>141915.42301644004</v>
      </c>
      <c r="F56" s="90">
        <v>4.1100000000000003</v>
      </c>
      <c r="G56" s="78">
        <f>C56-E56</f>
        <v>0</v>
      </c>
      <c r="H56" s="90">
        <f>D56-F56</f>
        <v>0</v>
      </c>
    </row>
    <row r="57" spans="1:25" x14ac:dyDescent="0.25">
      <c r="A57" s="75" t="s">
        <v>167</v>
      </c>
      <c r="B57" s="66" t="s">
        <v>83</v>
      </c>
      <c r="C57" s="113"/>
      <c r="D57" s="116"/>
      <c r="E57" s="113"/>
      <c r="F57" s="77"/>
      <c r="G57" s="114"/>
      <c r="H57" s="77"/>
      <c r="K57" s="104"/>
      <c r="L57" s="105"/>
      <c r="M57" s="106"/>
      <c r="N57" s="104"/>
      <c r="O57" s="106"/>
      <c r="P57" s="66"/>
      <c r="Q57" s="3"/>
      <c r="R57" s="3"/>
    </row>
    <row r="58" spans="1:25" x14ac:dyDescent="0.25">
      <c r="A58" s="75" t="s">
        <v>168</v>
      </c>
      <c r="B58" s="66" t="s">
        <v>84</v>
      </c>
      <c r="C58" s="79"/>
      <c r="D58" s="80"/>
      <c r="E58" s="79"/>
      <c r="F58" s="80"/>
      <c r="G58" s="81"/>
      <c r="H58" s="80"/>
      <c r="K58" s="105"/>
      <c r="L58" s="105"/>
      <c r="M58" s="106"/>
      <c r="N58" s="104"/>
      <c r="O58" s="106"/>
      <c r="P58" s="66"/>
      <c r="Q58" s="3"/>
      <c r="R58" s="3"/>
    </row>
    <row r="59" spans="1:25" x14ac:dyDescent="0.25">
      <c r="A59" s="65" t="s">
        <v>46</v>
      </c>
      <c r="B59" s="66" t="s">
        <v>85</v>
      </c>
      <c r="C59" s="79"/>
      <c r="D59" s="80"/>
      <c r="E59" s="79"/>
      <c r="F59" s="80"/>
      <c r="G59" s="81"/>
      <c r="H59" s="80"/>
      <c r="K59" s="105"/>
      <c r="L59" s="105"/>
      <c r="M59" s="106"/>
      <c r="N59" s="104"/>
      <c r="O59" s="111"/>
      <c r="P59" s="112"/>
      <c r="Q59" s="3"/>
      <c r="R59" s="3"/>
    </row>
    <row r="60" spans="1:25" x14ac:dyDescent="0.25">
      <c r="A60" s="65" t="s">
        <v>47</v>
      </c>
      <c r="B60" s="66" t="s">
        <v>86</v>
      </c>
      <c r="C60" s="79"/>
      <c r="D60" s="80"/>
      <c r="E60" s="79"/>
      <c r="F60" s="80"/>
      <c r="G60" s="81"/>
      <c r="H60" s="80"/>
      <c r="K60" s="105"/>
      <c r="L60" s="105"/>
      <c r="M60" s="111"/>
      <c r="N60" s="111"/>
      <c r="O60" s="111"/>
      <c r="P60" s="117"/>
      <c r="Q60" s="3"/>
      <c r="R60" s="3"/>
    </row>
    <row r="61" spans="1:25" x14ac:dyDescent="0.25">
      <c r="A61" s="65" t="s">
        <v>49</v>
      </c>
      <c r="B61" s="66" t="s">
        <v>87</v>
      </c>
      <c r="C61" s="79"/>
      <c r="D61" s="80"/>
      <c r="E61" s="79"/>
      <c r="F61" s="80"/>
      <c r="G61" s="81"/>
      <c r="H61" s="80"/>
      <c r="K61" s="105"/>
      <c r="L61" s="105"/>
      <c r="M61" s="111"/>
      <c r="N61" s="111"/>
      <c r="O61" s="111"/>
      <c r="P61" s="118"/>
      <c r="Q61" s="3"/>
      <c r="R61" s="3"/>
    </row>
    <row r="62" spans="1:25" x14ac:dyDescent="0.25">
      <c r="A62" s="65" t="s">
        <v>51</v>
      </c>
      <c r="B62" s="66" t="s">
        <v>88</v>
      </c>
      <c r="C62" s="79"/>
      <c r="D62" s="80"/>
      <c r="E62" s="79"/>
      <c r="F62" s="80"/>
      <c r="G62" s="81"/>
      <c r="H62" s="80"/>
      <c r="K62" s="105"/>
      <c r="L62" s="105"/>
      <c r="M62" s="111"/>
      <c r="N62" s="111"/>
      <c r="O62" s="111"/>
      <c r="P62" s="117"/>
      <c r="Q62" s="3"/>
      <c r="R62" s="3"/>
    </row>
    <row r="63" spans="1:25" x14ac:dyDescent="0.25">
      <c r="A63" s="65" t="s">
        <v>52</v>
      </c>
      <c r="B63" s="66" t="s">
        <v>89</v>
      </c>
      <c r="C63" s="79"/>
      <c r="D63" s="80"/>
      <c r="E63" s="79"/>
      <c r="F63" s="80"/>
      <c r="G63" s="81"/>
      <c r="H63" s="80"/>
      <c r="K63" s="105"/>
      <c r="L63" s="105"/>
      <c r="M63" s="111"/>
      <c r="N63" s="111"/>
      <c r="O63" s="111"/>
      <c r="P63" s="117"/>
      <c r="Q63" s="3"/>
      <c r="R63" s="3"/>
    </row>
    <row r="64" spans="1:25" x14ac:dyDescent="0.25">
      <c r="A64" s="65"/>
      <c r="B64" s="66" t="s">
        <v>83</v>
      </c>
      <c r="C64" s="79"/>
      <c r="D64" s="80"/>
      <c r="E64" s="79"/>
      <c r="F64" s="80"/>
      <c r="G64" s="81"/>
      <c r="H64" s="80"/>
      <c r="K64" s="119"/>
      <c r="L64" s="105"/>
      <c r="M64" s="111"/>
      <c r="N64" s="111"/>
      <c r="O64" s="111"/>
      <c r="P64" s="118"/>
      <c r="Q64" s="3"/>
      <c r="R64" s="3"/>
    </row>
    <row r="65" spans="1:18" x14ac:dyDescent="0.25">
      <c r="A65" s="65"/>
      <c r="B65" s="66" t="s">
        <v>90</v>
      </c>
      <c r="C65" s="79"/>
      <c r="D65" s="80"/>
      <c r="E65" s="79"/>
      <c r="F65" s="80"/>
      <c r="G65" s="81"/>
      <c r="H65" s="80"/>
      <c r="K65" s="105"/>
      <c r="L65" s="105"/>
      <c r="M65" s="111"/>
      <c r="N65" s="111"/>
      <c r="O65" s="111"/>
      <c r="P65" s="117"/>
      <c r="Q65" s="3"/>
      <c r="R65" s="3"/>
    </row>
    <row r="66" spans="1:18" x14ac:dyDescent="0.25">
      <c r="A66" s="65"/>
      <c r="B66" s="66"/>
      <c r="C66" s="79"/>
      <c r="D66" s="80"/>
      <c r="E66" s="79"/>
      <c r="F66" s="80"/>
      <c r="G66" s="81"/>
      <c r="H66" s="80"/>
      <c r="K66" s="105"/>
      <c r="L66" s="105"/>
      <c r="M66" s="111"/>
      <c r="N66" s="111"/>
      <c r="O66" s="111"/>
      <c r="P66" s="117"/>
      <c r="Q66" s="3"/>
      <c r="R66" s="3"/>
    </row>
    <row r="67" spans="1:18" x14ac:dyDescent="0.25">
      <c r="A67" s="88" t="s">
        <v>169</v>
      </c>
      <c r="B67" s="110" t="s">
        <v>91</v>
      </c>
      <c r="C67" s="76">
        <f>D67*12*B14</f>
        <v>286593.19003320002</v>
      </c>
      <c r="D67" s="90">
        <v>8.3000000000000007</v>
      </c>
      <c r="E67" s="76">
        <f>F67*12*B14</f>
        <v>286593.19003320002</v>
      </c>
      <c r="F67" s="90">
        <v>8.3000000000000007</v>
      </c>
      <c r="G67" s="78">
        <f>C67-E67</f>
        <v>0</v>
      </c>
      <c r="H67" s="90">
        <f>D67-F67</f>
        <v>0</v>
      </c>
      <c r="K67" s="105"/>
      <c r="L67" s="105"/>
      <c r="M67" s="106"/>
      <c r="N67" s="104"/>
      <c r="O67" s="111"/>
      <c r="P67" s="112"/>
      <c r="Q67" s="3"/>
      <c r="R67" s="3"/>
    </row>
    <row r="68" spans="1:18" ht="15.75" x14ac:dyDescent="0.25">
      <c r="A68" s="75" t="s">
        <v>170</v>
      </c>
      <c r="B68" s="66" t="s">
        <v>93</v>
      </c>
      <c r="C68" s="113"/>
      <c r="D68" s="77"/>
      <c r="E68" s="113"/>
      <c r="F68" s="77"/>
      <c r="G68" s="114"/>
      <c r="H68" s="77"/>
      <c r="K68" s="13"/>
      <c r="L68" s="13"/>
      <c r="M68" s="13"/>
      <c r="N68" s="13"/>
      <c r="O68" s="120"/>
      <c r="P68" s="121"/>
    </row>
    <row r="69" spans="1:18" x14ac:dyDescent="0.25">
      <c r="A69" s="75" t="s">
        <v>171</v>
      </c>
      <c r="B69" s="66" t="s">
        <v>94</v>
      </c>
      <c r="C69" s="113"/>
      <c r="D69" s="77"/>
      <c r="E69" s="113"/>
      <c r="F69" s="77"/>
      <c r="G69" s="114"/>
      <c r="H69" s="77"/>
    </row>
    <row r="70" spans="1:18" x14ac:dyDescent="0.25">
      <c r="A70" s="65"/>
      <c r="B70" s="66"/>
      <c r="C70" s="79"/>
      <c r="D70" s="80"/>
      <c r="E70" s="79"/>
      <c r="F70" s="80"/>
      <c r="G70" s="81"/>
      <c r="H70" s="80"/>
    </row>
    <row r="71" spans="1:18" x14ac:dyDescent="0.25">
      <c r="A71" s="122" t="s">
        <v>95</v>
      </c>
      <c r="B71" s="110" t="s">
        <v>128</v>
      </c>
      <c r="C71" s="123"/>
      <c r="D71" s="124"/>
      <c r="E71" s="123" t="s">
        <v>4</v>
      </c>
      <c r="F71" s="124"/>
      <c r="G71" s="125"/>
      <c r="H71" s="124"/>
    </row>
    <row r="72" spans="1:18" x14ac:dyDescent="0.25">
      <c r="A72" s="126" t="s">
        <v>92</v>
      </c>
      <c r="B72" s="66" t="s">
        <v>96</v>
      </c>
      <c r="C72" s="79"/>
      <c r="D72" s="80"/>
      <c r="E72" s="79"/>
      <c r="F72" s="80"/>
      <c r="G72" s="81"/>
      <c r="H72" s="80"/>
    </row>
    <row r="73" spans="1:18" x14ac:dyDescent="0.25">
      <c r="A73" s="127" t="s">
        <v>97</v>
      </c>
      <c r="B73" s="66" t="s">
        <v>129</v>
      </c>
      <c r="C73" s="79"/>
      <c r="D73" s="80"/>
      <c r="E73" s="79"/>
      <c r="F73" s="80"/>
      <c r="G73" s="81"/>
      <c r="H73" s="80"/>
    </row>
    <row r="74" spans="1:18" x14ac:dyDescent="0.25">
      <c r="A74" s="75"/>
      <c r="B74" s="66" t="s">
        <v>98</v>
      </c>
      <c r="C74" s="79"/>
      <c r="D74" s="80"/>
      <c r="E74" s="79"/>
      <c r="F74" s="80"/>
      <c r="G74" s="81"/>
      <c r="H74" s="80"/>
    </row>
    <row r="75" spans="1:18" x14ac:dyDescent="0.25">
      <c r="A75" s="65"/>
      <c r="B75" s="66" t="s">
        <v>130</v>
      </c>
      <c r="C75" s="79"/>
      <c r="D75" s="80"/>
      <c r="E75" s="79"/>
      <c r="F75" s="80"/>
      <c r="G75" s="81"/>
      <c r="H75" s="80"/>
    </row>
    <row r="76" spans="1:18" x14ac:dyDescent="0.25">
      <c r="A76" s="65"/>
      <c r="B76" s="66" t="s">
        <v>99</v>
      </c>
      <c r="C76" s="79"/>
      <c r="D76" s="80"/>
      <c r="E76" s="79"/>
      <c r="F76" s="80"/>
      <c r="G76" s="81"/>
      <c r="H76" s="80"/>
    </row>
    <row r="77" spans="1:18" x14ac:dyDescent="0.25">
      <c r="A77" s="65"/>
      <c r="B77" s="66" t="s">
        <v>100</v>
      </c>
      <c r="C77" s="79"/>
      <c r="D77" s="80"/>
      <c r="E77" s="79"/>
      <c r="F77" s="80"/>
      <c r="G77" s="81"/>
      <c r="H77" s="80"/>
    </row>
    <row r="78" spans="1:18" x14ac:dyDescent="0.25">
      <c r="A78" s="65"/>
      <c r="B78" s="66" t="s">
        <v>131</v>
      </c>
      <c r="C78" s="79"/>
      <c r="D78" s="80"/>
      <c r="E78" s="79"/>
      <c r="F78" s="80"/>
      <c r="G78" s="81"/>
      <c r="H78" s="80"/>
    </row>
    <row r="79" spans="1:18" x14ac:dyDescent="0.25">
      <c r="A79" s="65"/>
      <c r="B79" s="66" t="s">
        <v>101</v>
      </c>
      <c r="C79" s="79"/>
      <c r="D79" s="80"/>
      <c r="E79" s="79"/>
      <c r="F79" s="80"/>
      <c r="G79" s="81"/>
      <c r="H79" s="80"/>
    </row>
    <row r="80" spans="1:18" x14ac:dyDescent="0.25">
      <c r="A80" s="65"/>
      <c r="B80" s="66" t="s">
        <v>102</v>
      </c>
      <c r="C80" s="79"/>
      <c r="D80" s="80"/>
      <c r="E80" s="79"/>
      <c r="F80" s="80"/>
      <c r="G80" s="81"/>
      <c r="H80" s="80"/>
    </row>
    <row r="81" spans="1:8" x14ac:dyDescent="0.25">
      <c r="A81" s="65"/>
      <c r="B81" s="66" t="s">
        <v>103</v>
      </c>
      <c r="C81" s="79"/>
      <c r="D81" s="80"/>
      <c r="E81" s="79"/>
      <c r="F81" s="80"/>
      <c r="G81" s="81"/>
      <c r="H81" s="80"/>
    </row>
    <row r="82" spans="1:8" x14ac:dyDescent="0.25">
      <c r="A82" s="65"/>
      <c r="B82" s="66" t="s">
        <v>104</v>
      </c>
      <c r="C82" s="79"/>
      <c r="D82" s="80"/>
      <c r="E82" s="79"/>
      <c r="F82" s="80"/>
      <c r="G82" s="81"/>
      <c r="H82" s="80"/>
    </row>
    <row r="83" spans="1:8" x14ac:dyDescent="0.25">
      <c r="A83" s="65"/>
      <c r="B83" s="66" t="s">
        <v>105</v>
      </c>
      <c r="C83" s="79"/>
      <c r="D83" s="80"/>
      <c r="E83" s="79"/>
      <c r="F83" s="80"/>
      <c r="G83" s="81"/>
      <c r="H83" s="80"/>
    </row>
    <row r="84" spans="1:8" x14ac:dyDescent="0.25">
      <c r="A84" s="72"/>
      <c r="B84" s="128"/>
      <c r="C84" s="107"/>
      <c r="D84" s="108"/>
      <c r="E84" s="107"/>
      <c r="F84" s="108"/>
      <c r="G84" s="109"/>
      <c r="H84" s="108"/>
    </row>
    <row r="85" spans="1:8" x14ac:dyDescent="0.25">
      <c r="A85" s="129" t="s">
        <v>106</v>
      </c>
      <c r="B85" s="110" t="s">
        <v>143</v>
      </c>
      <c r="C85" s="123"/>
      <c r="D85" s="124"/>
      <c r="E85" s="123"/>
      <c r="F85" s="124"/>
      <c r="G85" s="125"/>
      <c r="H85" s="124"/>
    </row>
    <row r="86" spans="1:8" x14ac:dyDescent="0.25">
      <c r="A86" s="65" t="s">
        <v>92</v>
      </c>
      <c r="B86" s="66" t="s">
        <v>144</v>
      </c>
      <c r="C86" s="79"/>
      <c r="D86" s="80"/>
      <c r="E86" s="79"/>
      <c r="F86" s="80"/>
      <c r="G86" s="81"/>
      <c r="H86" s="80"/>
    </row>
    <row r="87" spans="1:8" x14ac:dyDescent="0.25">
      <c r="A87" s="65" t="s">
        <v>107</v>
      </c>
      <c r="B87" s="66" t="s">
        <v>108</v>
      </c>
      <c r="C87" s="79"/>
      <c r="D87" s="80"/>
      <c r="E87" s="79"/>
      <c r="F87" s="80"/>
      <c r="G87" s="81"/>
      <c r="H87" s="80"/>
    </row>
    <row r="88" spans="1:8" x14ac:dyDescent="0.25">
      <c r="A88" s="65"/>
      <c r="B88" s="66" t="s">
        <v>109</v>
      </c>
      <c r="C88" s="79"/>
      <c r="D88" s="80"/>
      <c r="E88" s="79"/>
      <c r="F88" s="80"/>
      <c r="G88" s="81"/>
      <c r="H88" s="80"/>
    </row>
    <row r="89" spans="1:8" x14ac:dyDescent="0.25">
      <c r="A89" s="65"/>
      <c r="B89" s="66" t="s">
        <v>110</v>
      </c>
      <c r="C89" s="79"/>
      <c r="D89" s="80"/>
      <c r="E89" s="79"/>
      <c r="F89" s="80"/>
      <c r="G89" s="81"/>
      <c r="H89" s="80"/>
    </row>
    <row r="90" spans="1:8" x14ac:dyDescent="0.25">
      <c r="A90" s="65"/>
      <c r="B90" s="66" t="s">
        <v>111</v>
      </c>
      <c r="C90" s="79"/>
      <c r="D90" s="80"/>
      <c r="E90" s="79"/>
      <c r="F90" s="80"/>
      <c r="G90" s="81"/>
      <c r="H90" s="80"/>
    </row>
    <row r="91" spans="1:8" x14ac:dyDescent="0.25">
      <c r="A91" s="65"/>
      <c r="B91" s="66" t="s">
        <v>112</v>
      </c>
      <c r="C91" s="79"/>
      <c r="D91" s="80"/>
      <c r="E91" s="79"/>
      <c r="F91" s="80"/>
      <c r="G91" s="81"/>
      <c r="H91" s="80"/>
    </row>
    <row r="92" spans="1:8" x14ac:dyDescent="0.25">
      <c r="A92" s="65"/>
      <c r="B92" s="66" t="s">
        <v>113</v>
      </c>
      <c r="C92" s="79"/>
      <c r="D92" s="80"/>
      <c r="E92" s="79"/>
      <c r="F92" s="80"/>
      <c r="G92" s="81"/>
      <c r="H92" s="80"/>
    </row>
    <row r="93" spans="1:8" x14ac:dyDescent="0.25">
      <c r="A93" s="65"/>
      <c r="B93" s="66"/>
      <c r="C93" s="79"/>
      <c r="D93" s="80"/>
      <c r="E93" s="79"/>
      <c r="F93" s="80"/>
      <c r="G93" s="81"/>
      <c r="H93" s="80"/>
    </row>
    <row r="94" spans="1:8" x14ac:dyDescent="0.25">
      <c r="A94" s="130" t="s">
        <v>145</v>
      </c>
      <c r="B94" s="110" t="s">
        <v>123</v>
      </c>
      <c r="C94" s="76">
        <f>D94*12*B14</f>
        <v>66641.549007720008</v>
      </c>
      <c r="D94" s="115">
        <v>1.93</v>
      </c>
      <c r="E94" s="76">
        <f>F94*12*B14</f>
        <v>66641.549007720008</v>
      </c>
      <c r="F94" s="90">
        <v>1.93</v>
      </c>
      <c r="G94" s="78">
        <f>C94-E94</f>
        <v>0</v>
      </c>
      <c r="H94" s="90">
        <f>D94-F94</f>
        <v>0</v>
      </c>
    </row>
    <row r="95" spans="1:8" x14ac:dyDescent="0.25">
      <c r="A95" s="131" t="s">
        <v>118</v>
      </c>
      <c r="B95" s="66"/>
      <c r="C95" s="132"/>
      <c r="D95" s="116"/>
      <c r="E95" s="113"/>
      <c r="F95" s="77"/>
      <c r="G95" s="114"/>
      <c r="H95" s="77"/>
    </row>
    <row r="96" spans="1:8" x14ac:dyDescent="0.25">
      <c r="A96" s="131" t="s">
        <v>119</v>
      </c>
      <c r="B96" s="66"/>
      <c r="C96" s="132"/>
      <c r="D96" s="116"/>
      <c r="E96" s="113"/>
      <c r="F96" s="77"/>
      <c r="G96" s="114"/>
      <c r="H96" s="77"/>
    </row>
    <row r="97" spans="1:12" x14ac:dyDescent="0.25">
      <c r="A97" s="88" t="s">
        <v>114</v>
      </c>
      <c r="B97" s="110" t="s">
        <v>115</v>
      </c>
      <c r="C97" s="76">
        <f>D97*12*B14</f>
        <v>49376.899005719999</v>
      </c>
      <c r="D97" s="90">
        <v>1.43</v>
      </c>
      <c r="E97" s="76">
        <f>F97*12*B14</f>
        <v>49376.899005719999</v>
      </c>
      <c r="F97" s="90">
        <v>1.43</v>
      </c>
      <c r="G97" s="78">
        <f>C97-E97</f>
        <v>0</v>
      </c>
      <c r="H97" s="90">
        <f>D97-F97</f>
        <v>0</v>
      </c>
    </row>
    <row r="98" spans="1:12" x14ac:dyDescent="0.25">
      <c r="A98" s="75" t="s">
        <v>116</v>
      </c>
      <c r="B98" s="66"/>
      <c r="C98" s="113"/>
      <c r="D98" s="77"/>
      <c r="E98" s="113"/>
      <c r="F98" s="77"/>
      <c r="G98" s="114"/>
      <c r="H98" s="77"/>
    </row>
    <row r="99" spans="1:12" ht="15.75" x14ac:dyDescent="0.25">
      <c r="A99" s="133" t="s">
        <v>158</v>
      </c>
      <c r="B99" s="134" t="s">
        <v>117</v>
      </c>
      <c r="C99" s="76">
        <f>D99*12*B14</f>
        <v>5869.9810006799999</v>
      </c>
      <c r="D99" s="90">
        <v>0.17</v>
      </c>
      <c r="E99" s="76">
        <v>2891.8</v>
      </c>
      <c r="F99" s="90">
        <f>E99/12/B14</f>
        <v>8.3749163743979851E-2</v>
      </c>
      <c r="G99" s="78">
        <f>C99-E99</f>
        <v>2978.1810006799997</v>
      </c>
      <c r="H99" s="90">
        <f>D99-F99</f>
        <v>8.6250836256020161E-2</v>
      </c>
      <c r="I99" s="11" t="s">
        <v>172</v>
      </c>
      <c r="K99" s="2"/>
    </row>
    <row r="100" spans="1:12" x14ac:dyDescent="0.25">
      <c r="A100" s="135" t="s">
        <v>147</v>
      </c>
      <c r="B100" s="136" t="s">
        <v>148</v>
      </c>
      <c r="C100" s="107"/>
      <c r="D100" s="108"/>
      <c r="E100" s="107"/>
      <c r="F100" s="108"/>
      <c r="G100" s="81"/>
      <c r="H100" s="80"/>
    </row>
    <row r="101" spans="1:12" x14ac:dyDescent="0.25">
      <c r="A101" s="88" t="s">
        <v>160</v>
      </c>
      <c r="B101" s="110" t="s">
        <v>115</v>
      </c>
      <c r="C101" s="76">
        <f>D101*12*B14</f>
        <v>3452.9300004000006</v>
      </c>
      <c r="D101" s="115">
        <v>0.1</v>
      </c>
      <c r="E101" s="76">
        <v>17.97</v>
      </c>
      <c r="F101" s="115">
        <f>E101/12/B14</f>
        <v>5.2042757883647469E-4</v>
      </c>
      <c r="G101" s="78">
        <f>C101-E101</f>
        <v>3434.9600004000008</v>
      </c>
      <c r="H101" s="90">
        <f>D101-F101</f>
        <v>9.9479572421163537E-2</v>
      </c>
      <c r="I101" s="11" t="s">
        <v>146</v>
      </c>
      <c r="K101" s="2"/>
    </row>
    <row r="102" spans="1:12" x14ac:dyDescent="0.25">
      <c r="A102" s="135" t="s">
        <v>161</v>
      </c>
      <c r="B102" s="128"/>
      <c r="C102" s="137"/>
      <c r="D102" s="138"/>
      <c r="E102" s="139"/>
      <c r="F102" s="140"/>
      <c r="G102" s="141"/>
      <c r="H102" s="140"/>
    </row>
    <row r="103" spans="1:12" x14ac:dyDescent="0.25">
      <c r="A103" s="75" t="s">
        <v>162</v>
      </c>
      <c r="B103" s="106"/>
      <c r="C103" s="113">
        <f>D103*12*B14</f>
        <v>107731.41601248</v>
      </c>
      <c r="D103" s="77">
        <v>3.12</v>
      </c>
      <c r="E103" s="113">
        <f>F103*12*B14</f>
        <v>107731.41601248</v>
      </c>
      <c r="F103" s="77">
        <v>3.12</v>
      </c>
      <c r="G103" s="114">
        <f>C103-E103</f>
        <v>0</v>
      </c>
      <c r="H103" s="77">
        <f>D103-F103</f>
        <v>0</v>
      </c>
    </row>
    <row r="104" spans="1:12" x14ac:dyDescent="0.25">
      <c r="A104" s="75" t="s">
        <v>149</v>
      </c>
      <c r="B104" s="66"/>
      <c r="C104" s="113"/>
      <c r="D104" s="77"/>
      <c r="E104" s="113"/>
      <c r="F104" s="77"/>
      <c r="G104" s="114"/>
      <c r="H104" s="77"/>
    </row>
    <row r="105" spans="1:12" x14ac:dyDescent="0.25">
      <c r="A105" s="88" t="s">
        <v>121</v>
      </c>
      <c r="B105" s="110"/>
      <c r="C105" s="76">
        <f>C21+C36+C52+C56+C67+C94+C97+C99+C103+C101</f>
        <v>936779.90910852025</v>
      </c>
      <c r="D105" s="115">
        <f>D21+D36+D52+D56+D67+D94+D97+D99+D103+D101</f>
        <v>27.130000000000006</v>
      </c>
      <c r="E105" s="76">
        <f>E21+E36+E52+E56+E67+E94+E97+E99+E103+E101</f>
        <v>930366.76810744021</v>
      </c>
      <c r="F105" s="115">
        <f>F21+F36+F52+F56+F67+F94+F97+F99+F103+F101</f>
        <v>26.944269591322822</v>
      </c>
      <c r="G105" s="78">
        <f>C105-E105</f>
        <v>6413.1410010800464</v>
      </c>
      <c r="H105" s="90">
        <f>D105-F105</f>
        <v>0.18573040867718404</v>
      </c>
      <c r="K105" s="2"/>
    </row>
    <row r="106" spans="1:12" ht="15.75" thickBot="1" x14ac:dyDescent="0.3">
      <c r="A106" s="75" t="s">
        <v>122</v>
      </c>
      <c r="B106" s="66"/>
      <c r="C106" s="132"/>
      <c r="D106" s="116"/>
      <c r="E106" s="113"/>
      <c r="F106" s="77"/>
      <c r="G106" s="114"/>
      <c r="H106" s="77"/>
    </row>
    <row r="107" spans="1:12" ht="15.75" x14ac:dyDescent="0.25">
      <c r="A107" s="142" t="s">
        <v>150</v>
      </c>
      <c r="B107" s="143"/>
      <c r="C107" s="144">
        <f>C109+C112+C114+C118+C116</f>
        <v>512760.10505940003</v>
      </c>
      <c r="D107" s="145">
        <f>D109+D112+D114+D118+D116</f>
        <v>14.85</v>
      </c>
      <c r="E107" s="144">
        <f>E109+E112+E114+E118+E116</f>
        <v>283322.679</v>
      </c>
      <c r="F107" s="145">
        <f>F109+F112+F114+F118+F116</f>
        <v>8.2052830195566919</v>
      </c>
      <c r="G107" s="146">
        <f>C107-E107</f>
        <v>229437.42605940002</v>
      </c>
      <c r="H107" s="147">
        <f>D107-F107</f>
        <v>6.6447169804433077</v>
      </c>
      <c r="K107" s="2"/>
    </row>
    <row r="108" spans="1:12" ht="15.75" thickBot="1" x14ac:dyDescent="0.3">
      <c r="A108" s="148" t="s">
        <v>151</v>
      </c>
      <c r="B108" s="149"/>
      <c r="C108" s="150"/>
      <c r="D108" s="151"/>
      <c r="E108" s="152"/>
      <c r="F108" s="153"/>
      <c r="G108" s="154"/>
      <c r="H108" s="153"/>
    </row>
    <row r="109" spans="1:12" x14ac:dyDescent="0.25">
      <c r="A109" s="75" t="s">
        <v>152</v>
      </c>
      <c r="B109" s="66" t="s">
        <v>153</v>
      </c>
      <c r="C109" s="155">
        <f>D109*12*B14</f>
        <v>138117.20001600002</v>
      </c>
      <c r="D109" s="156">
        <v>4</v>
      </c>
      <c r="E109" s="155">
        <v>116459.46</v>
      </c>
      <c r="F109" s="157">
        <f>E109/12/B14</f>
        <v>3.3727721090931153</v>
      </c>
      <c r="G109" s="158">
        <f>C109-E109</f>
        <v>21657.740016000011</v>
      </c>
      <c r="H109" s="157">
        <f>D109-F109</f>
        <v>0.62722789090688469</v>
      </c>
      <c r="I109" s="11" t="s">
        <v>146</v>
      </c>
      <c r="K109" s="2"/>
    </row>
    <row r="110" spans="1:12" x14ac:dyDescent="0.25">
      <c r="A110" s="75" t="s">
        <v>154</v>
      </c>
      <c r="B110" s="66"/>
      <c r="C110" s="159"/>
      <c r="D110" s="156"/>
      <c r="E110" s="155"/>
      <c r="F110" s="157"/>
      <c r="G110" s="158"/>
      <c r="H110" s="157"/>
      <c r="I110" s="160"/>
      <c r="K110" s="161"/>
      <c r="L110" s="161"/>
    </row>
    <row r="111" spans="1:12" x14ac:dyDescent="0.25">
      <c r="A111" s="135" t="s">
        <v>155</v>
      </c>
      <c r="B111" s="128"/>
      <c r="C111" s="162"/>
      <c r="D111" s="163"/>
      <c r="E111" s="164"/>
      <c r="F111" s="165"/>
      <c r="G111" s="166"/>
      <c r="H111" s="165"/>
      <c r="I111" s="160"/>
      <c r="K111" s="161"/>
    </row>
    <row r="112" spans="1:12" ht="15.75" x14ac:dyDescent="0.25">
      <c r="A112" s="133" t="s">
        <v>173</v>
      </c>
      <c r="B112" s="134" t="s">
        <v>174</v>
      </c>
      <c r="C112" s="167">
        <f>D112*12*B14</f>
        <v>310418.40703596</v>
      </c>
      <c r="D112" s="168">
        <v>8.99</v>
      </c>
      <c r="E112" s="167">
        <v>106806.507</v>
      </c>
      <c r="F112" s="168">
        <f>E112/12/B14</f>
        <v>3.0932137919861438</v>
      </c>
      <c r="G112" s="169">
        <f>C112-E112</f>
        <v>203611.90003596002</v>
      </c>
      <c r="H112" s="170">
        <f>D112-F112</f>
        <v>5.8967862080138564</v>
      </c>
      <c r="I112" s="11" t="s">
        <v>140</v>
      </c>
      <c r="K112" s="161"/>
    </row>
    <row r="113" spans="1:11" x14ac:dyDescent="0.25">
      <c r="A113" s="171" t="s">
        <v>175</v>
      </c>
      <c r="B113" s="128" t="s">
        <v>176</v>
      </c>
      <c r="C113" s="162"/>
      <c r="D113" s="163"/>
      <c r="E113" s="164"/>
      <c r="F113" s="165"/>
      <c r="G113" s="166"/>
      <c r="H113" s="165"/>
    </row>
    <row r="114" spans="1:11" ht="15.75" x14ac:dyDescent="0.25">
      <c r="A114" s="133" t="s">
        <v>156</v>
      </c>
      <c r="B114" s="134" t="s">
        <v>174</v>
      </c>
      <c r="C114" s="167">
        <f>D114*12*B14</f>
        <v>8632.3250010000011</v>
      </c>
      <c r="D114" s="168">
        <v>0.25</v>
      </c>
      <c r="E114" s="167">
        <v>4546.2749999999996</v>
      </c>
      <c r="F114" s="168">
        <f>E114/12/B14</f>
        <v>0.13166426772258177</v>
      </c>
      <c r="G114" s="169">
        <f>C114-E114</f>
        <v>4086.0500010000014</v>
      </c>
      <c r="H114" s="170">
        <f>D114-F114</f>
        <v>0.11833573227741823</v>
      </c>
      <c r="I114" s="11" t="s">
        <v>140</v>
      </c>
    </row>
    <row r="115" spans="1:11" x14ac:dyDescent="0.25">
      <c r="A115" s="171" t="s">
        <v>177</v>
      </c>
      <c r="B115" s="128" t="s">
        <v>176</v>
      </c>
      <c r="C115" s="162"/>
      <c r="D115" s="163"/>
      <c r="E115" s="164"/>
      <c r="F115" s="165"/>
      <c r="G115" s="166"/>
      <c r="H115" s="165"/>
    </row>
    <row r="116" spans="1:11" ht="15.75" x14ac:dyDescent="0.25">
      <c r="A116" s="133" t="s">
        <v>178</v>
      </c>
      <c r="B116" s="134" t="s">
        <v>174</v>
      </c>
      <c r="C116" s="159">
        <f>D116*12*B14</f>
        <v>10013.497001159998</v>
      </c>
      <c r="D116" s="156">
        <v>0.28999999999999998</v>
      </c>
      <c r="E116" s="155">
        <v>10013.496999999999</v>
      </c>
      <c r="F116" s="157">
        <f>E116/12/B14</f>
        <v>0.28999999996640535</v>
      </c>
      <c r="G116" s="169">
        <f>C116-E116</f>
        <v>1.1599986464716494E-6</v>
      </c>
      <c r="H116" s="170">
        <f>D116-F116</f>
        <v>3.3594627080191231E-11</v>
      </c>
      <c r="K116" s="2"/>
    </row>
    <row r="117" spans="1:11" x14ac:dyDescent="0.25">
      <c r="A117" s="171" t="s">
        <v>179</v>
      </c>
      <c r="B117" s="128" t="s">
        <v>176</v>
      </c>
      <c r="C117" s="159"/>
      <c r="D117" s="156"/>
      <c r="E117" s="155"/>
      <c r="F117" s="157"/>
      <c r="G117" s="158"/>
      <c r="H117" s="157"/>
    </row>
    <row r="118" spans="1:11" ht="15.75" x14ac:dyDescent="0.25">
      <c r="A118" s="133" t="s">
        <v>180</v>
      </c>
      <c r="B118" s="134" t="s">
        <v>174</v>
      </c>
      <c r="C118" s="167">
        <f>D118*12*B14</f>
        <v>45578.676005280002</v>
      </c>
      <c r="D118" s="168">
        <v>1.32</v>
      </c>
      <c r="E118" s="167">
        <v>45496.94</v>
      </c>
      <c r="F118" s="168">
        <f>E118/12/B14</f>
        <v>1.3176328507884454</v>
      </c>
      <c r="G118" s="169">
        <f>C118-E118</f>
        <v>81.736005279999517</v>
      </c>
      <c r="H118" s="170">
        <f>D118-F118</f>
        <v>2.3671492115546755E-3</v>
      </c>
      <c r="I118" s="11" t="s">
        <v>146</v>
      </c>
      <c r="K118" s="2"/>
    </row>
    <row r="119" spans="1:11" ht="15.75" thickBot="1" x14ac:dyDescent="0.3">
      <c r="A119" s="131" t="s">
        <v>181</v>
      </c>
      <c r="B119" s="128" t="s">
        <v>176</v>
      </c>
      <c r="C119" s="159"/>
      <c r="D119" s="156"/>
      <c r="E119" s="155"/>
      <c r="F119" s="157"/>
      <c r="G119" s="158"/>
      <c r="H119" s="157"/>
    </row>
    <row r="120" spans="1:11" x14ac:dyDescent="0.25">
      <c r="A120" s="172" t="s">
        <v>120</v>
      </c>
      <c r="B120" s="26"/>
      <c r="C120" s="144">
        <f>C105+C107</f>
        <v>1449540.0141679202</v>
      </c>
      <c r="D120" s="145">
        <f>D105+D107</f>
        <v>41.980000000000004</v>
      </c>
      <c r="E120" s="144">
        <f>E105+E107</f>
        <v>1213689.4471074403</v>
      </c>
      <c r="F120" s="145">
        <f>F105+F107</f>
        <v>35.14955261087951</v>
      </c>
      <c r="G120" s="146">
        <f>C120-E120</f>
        <v>235850.56706047989</v>
      </c>
      <c r="H120" s="147">
        <f>D120-F120</f>
        <v>6.8304473891204935</v>
      </c>
      <c r="K120" s="2"/>
    </row>
    <row r="121" spans="1:11" ht="15.75" thickBot="1" x14ac:dyDescent="0.3">
      <c r="A121" s="75"/>
      <c r="B121" s="60"/>
      <c r="C121" s="173"/>
      <c r="D121" s="174"/>
      <c r="E121" s="173"/>
      <c r="F121" s="175"/>
      <c r="G121" s="104"/>
      <c r="H121" s="175"/>
    </row>
    <row r="122" spans="1:11" x14ac:dyDescent="0.25">
      <c r="A122" s="176" t="s">
        <v>190</v>
      </c>
      <c r="B122" s="59"/>
      <c r="C122" s="177"/>
      <c r="D122" s="143"/>
      <c r="E122" s="178"/>
      <c r="F122" s="179"/>
      <c r="G122" s="177"/>
      <c r="H122" s="180"/>
    </row>
    <row r="123" spans="1:11" ht="15.75" thickBot="1" x14ac:dyDescent="0.3">
      <c r="A123" s="181" t="s">
        <v>191</v>
      </c>
      <c r="B123" s="182"/>
      <c r="C123" s="183"/>
      <c r="D123" s="149"/>
      <c r="E123" s="184">
        <v>3663.68</v>
      </c>
      <c r="F123" s="185"/>
      <c r="G123" s="183"/>
      <c r="H123" s="186"/>
      <c r="I123" s="187" t="s">
        <v>192</v>
      </c>
    </row>
    <row r="124" spans="1:11" x14ac:dyDescent="0.25">
      <c r="A124" s="104"/>
      <c r="B124" s="60"/>
      <c r="C124" s="104"/>
      <c r="D124" s="66"/>
      <c r="E124" s="104"/>
      <c r="F124" s="104"/>
      <c r="G124" s="104"/>
      <c r="H124" s="104"/>
    </row>
    <row r="125" spans="1:11" x14ac:dyDescent="0.25">
      <c r="A125" s="104"/>
      <c r="B125" s="60"/>
      <c r="C125" s="104"/>
      <c r="D125" s="66"/>
      <c r="E125" s="104"/>
      <c r="F125" s="104"/>
      <c r="G125" s="104"/>
      <c r="H125" s="104"/>
    </row>
    <row r="126" spans="1:11" x14ac:dyDescent="0.25">
      <c r="A126" s="188"/>
      <c r="B126" s="188"/>
      <c r="C126" s="188"/>
      <c r="D126" s="120"/>
      <c r="E126" s="188"/>
      <c r="F126" s="188"/>
      <c r="G126" s="188"/>
      <c r="H126" s="188"/>
    </row>
    <row r="127" spans="1:11" ht="15.75" x14ac:dyDescent="0.25">
      <c r="A127" s="14" t="s">
        <v>195</v>
      </c>
      <c r="B127" s="14"/>
      <c r="C127" s="14"/>
      <c r="D127" s="120"/>
      <c r="E127" s="14" t="s">
        <v>4</v>
      </c>
      <c r="F127" s="14"/>
      <c r="G127" s="14"/>
      <c r="H127" s="14"/>
    </row>
    <row r="128" spans="1:11" x14ac:dyDescent="0.25">
      <c r="G128" s="161"/>
    </row>
    <row r="129" spans="3:10" x14ac:dyDescent="0.25">
      <c r="C129" s="3"/>
      <c r="D129" s="3"/>
      <c r="E129" s="3"/>
      <c r="F129" s="3"/>
      <c r="G129" s="3"/>
      <c r="H129" s="3"/>
      <c r="I129" s="8"/>
    </row>
    <row r="130" spans="3:10" x14ac:dyDescent="0.25">
      <c r="C130" s="4"/>
      <c r="D130" s="4"/>
      <c r="E130" s="3"/>
      <c r="F130" s="3"/>
      <c r="G130" s="5"/>
      <c r="H130" s="3"/>
      <c r="I130" s="9"/>
    </row>
    <row r="131" spans="3:10" x14ac:dyDescent="0.25">
      <c r="C131" s="5"/>
      <c r="D131" s="4"/>
      <c r="E131" s="3"/>
      <c r="F131" s="3"/>
      <c r="G131" s="4"/>
      <c r="H131" s="3"/>
      <c r="I131" s="10"/>
    </row>
    <row r="132" spans="3:10" x14ac:dyDescent="0.25">
      <c r="C132" s="5"/>
      <c r="D132" s="3"/>
      <c r="E132" s="3"/>
      <c r="F132" s="3"/>
      <c r="G132" s="6"/>
      <c r="H132" s="3"/>
      <c r="I132" s="8"/>
    </row>
    <row r="133" spans="3:10" x14ac:dyDescent="0.25">
      <c r="C133" s="5"/>
      <c r="D133" s="3"/>
      <c r="E133" s="3"/>
      <c r="F133" s="3"/>
      <c r="G133" s="6"/>
      <c r="H133" s="3"/>
      <c r="I133" s="8"/>
    </row>
    <row r="134" spans="3:10" x14ac:dyDescent="0.25">
      <c r="C134" s="4"/>
      <c r="D134" s="4"/>
      <c r="E134" s="4"/>
      <c r="F134" s="3"/>
      <c r="G134" s="7"/>
      <c r="H134" s="3"/>
      <c r="I134" s="9"/>
    </row>
    <row r="135" spans="3:10" ht="14.25" customHeight="1" x14ac:dyDescent="0.25">
      <c r="C135" s="3"/>
      <c r="D135" s="3"/>
      <c r="E135" s="3"/>
      <c r="F135" s="3"/>
      <c r="G135" s="3"/>
      <c r="H135" s="3"/>
      <c r="I135" s="8"/>
    </row>
    <row r="136" spans="3:10" ht="15.75" x14ac:dyDescent="0.25">
      <c r="C136" s="3"/>
      <c r="D136" s="3"/>
      <c r="E136" s="4"/>
      <c r="F136" s="3"/>
      <c r="G136" s="3"/>
      <c r="H136" s="3"/>
      <c r="I136" s="8"/>
      <c r="J136" s="14"/>
    </row>
    <row r="137" spans="3:10" x14ac:dyDescent="0.25">
      <c r="C137" s="3"/>
      <c r="D137" s="3"/>
      <c r="E137" s="3"/>
      <c r="F137" s="3"/>
      <c r="G137" s="3"/>
      <c r="H137" s="3"/>
      <c r="I137" s="8"/>
    </row>
    <row r="138" spans="3:10" x14ac:dyDescent="0.25">
      <c r="C138" s="3"/>
      <c r="D138" s="3"/>
      <c r="E138" s="3"/>
      <c r="F138" s="3"/>
      <c r="G138" s="3"/>
      <c r="H138" s="3"/>
      <c r="I138" s="8"/>
    </row>
  </sheetData>
  <pageMargins left="0" right="0" top="0" bottom="0" header="0.31496062992125984" footer="0.31496062992125984"/>
  <pageSetup paperSize="9" scale="2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2025-03-24T02:32:46Z</dcterms:modified>
</cp:coreProperties>
</file>