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3" l="1"/>
  <c r="L25" i="13"/>
  <c r="L29" i="13"/>
  <c r="M32" i="13" l="1"/>
  <c r="N32" i="13"/>
  <c r="O32" i="13"/>
  <c r="T17" i="13" l="1"/>
  <c r="L17" i="13"/>
  <c r="L35" i="13"/>
  <c r="L18" i="13"/>
  <c r="V18" i="13"/>
  <c r="V17" i="13"/>
  <c r="F95" i="13"/>
  <c r="F85" i="13"/>
  <c r="E90" i="13"/>
  <c r="E65" i="13"/>
  <c r="E54" i="13"/>
  <c r="E50" i="13"/>
  <c r="E34" i="13"/>
  <c r="E19" i="13"/>
  <c r="C95" i="13"/>
  <c r="C90" i="13"/>
  <c r="C88" i="13"/>
  <c r="C85" i="13"/>
  <c r="C65" i="13"/>
  <c r="C54" i="13"/>
  <c r="C50" i="13"/>
  <c r="C34" i="13"/>
  <c r="C19" i="13"/>
  <c r="H95" i="13" l="1"/>
  <c r="G95" i="13"/>
  <c r="D93" i="13"/>
  <c r="D97" i="13" s="1"/>
  <c r="H90" i="13"/>
  <c r="G90" i="13"/>
  <c r="G88" i="13"/>
  <c r="F88" i="13"/>
  <c r="F93" i="13" s="1"/>
  <c r="F97" i="13" s="1"/>
  <c r="H85" i="13"/>
  <c r="G85" i="13"/>
  <c r="H65" i="13"/>
  <c r="G65" i="13"/>
  <c r="H54" i="13"/>
  <c r="G54" i="13"/>
  <c r="H50" i="13"/>
  <c r="G50" i="13"/>
  <c r="H34" i="13"/>
  <c r="G34" i="13"/>
  <c r="O29" i="13"/>
  <c r="N29" i="13"/>
  <c r="M29" i="13"/>
  <c r="O25" i="13"/>
  <c r="N25" i="13"/>
  <c r="M25" i="13"/>
  <c r="Y22" i="13"/>
  <c r="X22" i="13"/>
  <c r="W22" i="13"/>
  <c r="V22" i="13"/>
  <c r="T22" i="13"/>
  <c r="S22" i="13"/>
  <c r="R22" i="13"/>
  <c r="Q22" i="13"/>
  <c r="P22" i="13"/>
  <c r="O22" i="13"/>
  <c r="N22" i="13"/>
  <c r="M22" i="13"/>
  <c r="L22" i="13"/>
  <c r="H19" i="13"/>
  <c r="E93" i="13"/>
  <c r="E97" i="13" s="1"/>
  <c r="C93" i="13"/>
  <c r="C97" i="13" s="1"/>
  <c r="U18" i="13"/>
  <c r="U17" i="13"/>
  <c r="B10" i="13"/>
  <c r="G97" i="13" l="1"/>
  <c r="U22" i="13"/>
  <c r="H97" i="13"/>
  <c r="G19" i="13"/>
  <c r="G93" i="13" s="1"/>
  <c r="H88" i="13"/>
  <c r="H93" i="13" s="1"/>
</calcChain>
</file>

<file path=xl/sharedStrings.xml><?xml version="1.0" encoding="utf-8"?>
<sst xmlns="http://schemas.openxmlformats.org/spreadsheetml/2006/main" count="247" uniqueCount="160">
  <si>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</si>
  <si>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</si>
  <si>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</si>
  <si>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</si>
  <si>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</si>
  <si>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</si>
  <si>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</si>
  <si>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</si>
  <si>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</si>
  <si>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Частичный</t>
  </si>
  <si>
    <t>Паспорт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</si>
  <si>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</si>
  <si>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</si>
  <si>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</si>
  <si>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</si>
  <si>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</si>
  <si>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ремонт</t>
  </si>
  <si>
    <t>подвального</t>
  </si>
  <si>
    <t>услуги</t>
  </si>
  <si>
    <t>Гор.вода</t>
  </si>
  <si>
    <t>Хол.вода</t>
  </si>
  <si>
    <t>эл/энергия</t>
  </si>
  <si>
    <t>отопление</t>
  </si>
  <si>
    <t>жилых помещений</t>
  </si>
  <si>
    <t>кровли,</t>
  </si>
  <si>
    <t>помещения,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</si>
  <si>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</si>
  <si>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</si>
  <si>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</si>
  <si>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</si>
  <si>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</si>
  <si>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</si>
  <si>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</si>
  <si>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</si>
  <si>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</si>
  <si>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</si>
  <si>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</si>
  <si>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</si>
  <si>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</si>
  <si>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</si>
  <si>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</si>
  <si>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</si>
  <si>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</si>
  <si>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</si>
  <si>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</si>
  <si>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</si>
  <si>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</si>
  <si>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</si>
  <si>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</si>
  <si>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</si>
  <si>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</si>
  <si>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</si>
  <si>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</si>
  <si>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Выполнено работ (оказано услуг)</t>
  </si>
  <si>
    <t>минимальная периодич.</t>
  </si>
  <si>
    <t>очистка подвальных  помещений от мусора,</t>
  </si>
  <si>
    <t>Остаток д/ср-в(начисл-выполнено)</t>
  </si>
  <si>
    <t xml:space="preserve">в соответствии с </t>
  </si>
  <si>
    <t xml:space="preserve"> закрытие на замки подвальных дверей и т.д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</si>
  <si>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</si>
  <si>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</si>
  <si>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</si>
  <si>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</si>
  <si>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</si>
  <si>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2.Техническое</t>
  </si>
  <si>
    <t>Примечание: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</si>
  <si>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</si>
  <si>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</si>
  <si>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</si>
  <si>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</si>
  <si>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</si>
  <si>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</si>
  <si>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</si>
  <si>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</si>
  <si>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</si>
  <si>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</si>
  <si>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</si>
  <si>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</si>
  <si>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</si>
  <si>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</si>
  <si>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</si>
  <si>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</si>
  <si>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</si>
  <si>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</si>
  <si>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</si>
  <si>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</si>
  <si>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 xml:space="preserve">4. Санитарное </t>
  </si>
  <si>
    <t>Влажное подметание тамбуров,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</si>
  <si>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</si>
  <si>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</si>
  <si>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</si>
  <si>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</si>
  <si>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</si>
  <si>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</si>
  <si>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</si>
  <si>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</si>
  <si>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</si>
  <si>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</si>
  <si>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>5.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</si>
  <si>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</si>
  <si>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</si>
  <si>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</si>
  <si>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</si>
  <si>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</si>
  <si>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5.2. Уборка придомовой</t>
  </si>
  <si>
    <t>По мере необходимости</t>
  </si>
  <si>
    <t>дезинсекция</t>
  </si>
  <si>
    <t xml:space="preserve">многоквартирным </t>
  </si>
  <si>
    <t>домом</t>
  </si>
  <si>
    <t>территории в зимний период</t>
  </si>
  <si>
    <t>Подметание, сдвижка снега</t>
  </si>
  <si>
    <t>Посыпка песком территории</t>
  </si>
  <si>
    <t>Очистка урн от мусора</t>
  </si>
  <si>
    <t>6 раз в неделю</t>
  </si>
  <si>
    <t>территории в летний период</t>
  </si>
  <si>
    <t>Подметание территории</t>
  </si>
  <si>
    <t>Уборка  контейнерной</t>
  </si>
  <si>
    <t>дворовой территории</t>
  </si>
  <si>
    <t>Всего стоимость работ</t>
  </si>
  <si>
    <t>по содержанию и управлению</t>
  </si>
  <si>
    <t>7. Дератизация</t>
  </si>
  <si>
    <t>1 раз в квартал</t>
  </si>
  <si>
    <t>I</t>
  </si>
  <si>
    <t>II</t>
  </si>
  <si>
    <t xml:space="preserve">                     по многоквартирному дому, расположенному по адресу: Кубовая, 91/2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</si>
  <si>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</si>
  <si>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</si>
  <si>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</si>
  <si>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</si>
  <si>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</si>
  <si>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</si>
  <si>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</si>
  <si>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</si>
  <si>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6 раза в неделю</t>
  </si>
  <si>
    <t>оборудования связи</t>
  </si>
  <si>
    <t xml:space="preserve">Поступления от размещения </t>
  </si>
  <si>
    <t>мелкий ремонт окон и дверей;</t>
  </si>
  <si>
    <t xml:space="preserve">8.  Управление </t>
  </si>
  <si>
    <t>Очистка крышек колодцев и пож. Гидран.</t>
  </si>
  <si>
    <t xml:space="preserve">Уборка контейнерной </t>
  </si>
  <si>
    <t>площадки от снега и наледи, мусора</t>
  </si>
  <si>
    <t xml:space="preserve"> площадки от мусора</t>
  </si>
  <si>
    <t>6.Содержание</t>
  </si>
  <si>
    <t>Ежемесячно</t>
  </si>
  <si>
    <t>контейнерной площадки</t>
  </si>
  <si>
    <t>Механиз. уборка</t>
  </si>
  <si>
    <t xml:space="preserve">Всего </t>
  </si>
  <si>
    <t xml:space="preserve">Разовый </t>
  </si>
  <si>
    <t>сбор</t>
  </si>
  <si>
    <t>остаток</t>
  </si>
  <si>
    <t>перерасход</t>
  </si>
  <si>
    <t>п.4=п.1+п.2-п.3;  п.6=п.2-п.5;  п.7=п.3-п.5;  п.II=п.I+п.7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</si>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</sst>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16" xfId="0" applyFont="1" applyFill="1" applyBorder="1"/>
    <xf numFmtId="2" fontId="3" fillId="0" borderId="36" xfId="0" applyNumberFormat="1" applyFont="1" applyFill="1" applyBorder="1"/>
    <xf numFmtId="2" fontId="3" fillId="0" borderId="37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12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0" fillId="0" borderId="5" xfId="0" applyFill="1" applyBorder="1"/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3" fillId="0" borderId="56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9" xfId="0" applyFont="1" applyFill="1" applyBorder="1"/>
    <xf numFmtId="0" fontId="4" fillId="0" borderId="50" xfId="0" applyFont="1" applyFill="1" applyBorder="1"/>
    <xf numFmtId="0" fontId="4" fillId="0" borderId="5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/>
    <xf numFmtId="0" fontId="5" fillId="0" borderId="32" xfId="0" applyFont="1" applyFill="1" applyBorder="1"/>
    <xf numFmtId="2" fontId="5" fillId="0" borderId="32" xfId="0" applyNumberFormat="1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4" fillId="0" borderId="28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5" xfId="0" applyFont="1" applyFill="1" applyBorder="1"/>
    <xf numFmtId="0" fontId="4" fillId="0" borderId="19" xfId="0" applyFont="1" applyFill="1" applyBorder="1"/>
    <xf numFmtId="2" fontId="3" fillId="0" borderId="0" xfId="0" applyNumberFormat="1" applyFont="1" applyFill="1"/>
    <xf numFmtId="2" fontId="0" fillId="0" borderId="0" xfId="0" applyNumberFormat="1" applyFill="1"/>
    <xf numFmtId="0" fontId="4" fillId="0" borderId="29" xfId="0" applyFont="1" applyFill="1" applyBorder="1"/>
    <xf numFmtId="0" fontId="4" fillId="0" borderId="38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28" xfId="0" applyFont="1" applyFill="1" applyBorder="1"/>
    <xf numFmtId="2" fontId="7" fillId="0" borderId="14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3" fillId="0" borderId="36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/>
    <xf numFmtId="2" fontId="5" fillId="0" borderId="36" xfId="0" applyNumberFormat="1" applyFont="1" applyFill="1" applyBorder="1"/>
    <xf numFmtId="0" fontId="3" fillId="0" borderId="14" xfId="0" applyFont="1" applyFill="1" applyBorder="1"/>
    <xf numFmtId="0" fontId="5" fillId="0" borderId="39" xfId="0" applyFont="1" applyFill="1" applyBorder="1"/>
    <xf numFmtId="0" fontId="3" fillId="0" borderId="52" xfId="0" applyFont="1" applyFill="1" applyBorder="1"/>
    <xf numFmtId="2" fontId="3" fillId="0" borderId="52" xfId="0" applyNumberFormat="1" applyFont="1" applyFill="1" applyBorder="1"/>
    <xf numFmtId="2" fontId="3" fillId="0" borderId="47" xfId="0" applyNumberFormat="1" applyFont="1" applyFill="1" applyBorder="1"/>
    <xf numFmtId="0" fontId="7" fillId="0" borderId="40" xfId="0" applyFont="1" applyFill="1" applyBorder="1"/>
    <xf numFmtId="0" fontId="4" fillId="0" borderId="41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52" xfId="0" applyFont="1" applyFill="1" applyBorder="1"/>
    <xf numFmtId="2" fontId="3" fillId="0" borderId="16" xfId="0" applyNumberFormat="1" applyFont="1" applyFill="1" applyBorder="1"/>
    <xf numFmtId="2" fontId="3" fillId="0" borderId="17" xfId="0" applyNumberFormat="1" applyFont="1" applyFill="1" applyBorder="1"/>
    <xf numFmtId="0" fontId="4" fillId="0" borderId="19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5" fillId="0" borderId="45" xfId="0" applyFont="1" applyFill="1" applyBorder="1"/>
    <xf numFmtId="2" fontId="10" fillId="0" borderId="53" xfId="0" applyNumberFormat="1" applyFont="1" applyFill="1" applyBorder="1"/>
    <xf numFmtId="0" fontId="3" fillId="0" borderId="0" xfId="0" applyFont="1" applyFill="1" applyBorder="1"/>
    <xf numFmtId="0" fontId="3" fillId="0" borderId="54" xfId="0" applyFont="1" applyFill="1" applyBorder="1"/>
    <xf numFmtId="2" fontId="3" fillId="0" borderId="0" xfId="0" applyNumberFormat="1" applyFont="1" applyFill="1" applyBorder="1"/>
    <xf numFmtId="2" fontId="3" fillId="0" borderId="54" xfId="0" applyNumberFormat="1" applyFont="1" applyFill="1" applyBorder="1"/>
    <xf numFmtId="2" fontId="3" fillId="0" borderId="18" xfId="0" applyNumberFormat="1" applyFont="1" applyFill="1" applyBorder="1"/>
    <xf numFmtId="0" fontId="8" fillId="0" borderId="14" xfId="0" applyFont="1" applyFill="1" applyBorder="1"/>
    <xf numFmtId="0" fontId="9" fillId="0" borderId="36" xfId="0" applyFont="1" applyFill="1" applyBorder="1"/>
    <xf numFmtId="0" fontId="8" fillId="0" borderId="52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2" fontId="3" fillId="0" borderId="36" xfId="0" applyNumberFormat="1" applyFont="1" applyFill="1" applyBorder="1" applyAlignment="1">
      <alignment horizontal="right"/>
    </xf>
    <xf numFmtId="0" fontId="5" fillId="0" borderId="36" xfId="0" applyFont="1" applyFill="1" applyBorder="1"/>
    <xf numFmtId="0" fontId="10" fillId="0" borderId="36" xfId="0" applyFont="1" applyFill="1" applyBorder="1"/>
    <xf numFmtId="2" fontId="10" fillId="0" borderId="36" xfId="0" applyNumberFormat="1" applyFont="1" applyFill="1" applyBorder="1"/>
    <xf numFmtId="0" fontId="9" fillId="0" borderId="52" xfId="0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2" fontId="3" fillId="0" borderId="43" xfId="0" applyNumberFormat="1" applyFont="1" applyFill="1" applyBorder="1"/>
    <xf numFmtId="2" fontId="3" fillId="0" borderId="44" xfId="0" applyNumberFormat="1" applyFont="1" applyFill="1" applyBorder="1"/>
    <xf numFmtId="2" fontId="4" fillId="0" borderId="20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8" xfId="0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40" xfId="0" applyFont="1" applyFill="1" applyBorder="1"/>
    <xf numFmtId="2" fontId="4" fillId="0" borderId="14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6" fillId="0" borderId="29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40" xfId="0" applyFont="1" applyFill="1" applyBorder="1"/>
    <xf numFmtId="164" fontId="11" fillId="0" borderId="0" xfId="0" applyNumberFormat="1" applyFont="1" applyFill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0" fontId="7" fillId="0" borderId="10" xfId="0" applyFont="1" applyFill="1" applyBorder="1"/>
    <xf numFmtId="2" fontId="7" fillId="0" borderId="10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0" fontId="7" fillId="0" borderId="48" xfId="0" applyFont="1" applyFill="1" applyBorder="1"/>
    <xf numFmtId="0" fontId="4" fillId="0" borderId="21" xfId="0" applyFont="1" applyFill="1" applyBorder="1"/>
    <xf numFmtId="2" fontId="7" fillId="0" borderId="48" xfId="0" applyNumberFormat="1" applyFont="1" applyFill="1" applyBorder="1"/>
    <xf numFmtId="2" fontId="7" fillId="0" borderId="49" xfId="0" applyNumberFormat="1" applyFont="1" applyFill="1" applyBorder="1"/>
    <xf numFmtId="164" fontId="0" fillId="0" borderId="0" xfId="0" applyNumberFormat="1" applyFill="1"/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49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0" fontId="13" fillId="0" borderId="0" xfId="0" applyFont="1" applyFill="1"/>
    <xf numFmtId="0" fontId="14" fillId="0" borderId="0" xfId="0" applyFont="1" applyFill="1"/>
    <xf numFmtId="164" fontId="3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19"/>
  <sheetViews>
    <sheetView tabSelected="1" topLeftCell="B31" workbookViewId="0">
      <selection activeCell="F27" sqref="F27"/>
    </sheetView>
  </sheetViews>
  <sheetFormatPr defaultColWidth="11.5703125" defaultRowHeight="15" x14ac:dyDescent="0.25"/>
  <cols>
    <col min="1" max="1" width="22.140625" style="8" customWidth="1"/>
    <col min="2" max="2" width="42.85546875" style="8" customWidth="1"/>
    <col min="3" max="3" width="11.85546875" style="8" bestFit="1" customWidth="1"/>
    <col min="4" max="5" width="11.28515625" style="8" customWidth="1"/>
    <col min="6" max="6" width="12.140625" style="8" customWidth="1"/>
    <col min="7" max="7" width="11.7109375" style="8" customWidth="1"/>
    <col min="8" max="8" width="11.42578125" style="8" customWidth="1"/>
    <col min="9" max="9" width="12.7109375" style="150" customWidth="1"/>
    <col min="10" max="10" width="4.140625" style="8" customWidth="1"/>
    <col min="11" max="11" width="38.140625" style="8" customWidth="1"/>
    <col min="12" max="12" width="14.28515625" style="8" customWidth="1"/>
    <col min="13" max="13" width="11.140625" style="8" customWidth="1"/>
    <col min="14" max="14" width="12.7109375" style="8" customWidth="1"/>
    <col min="15" max="15" width="10.7109375" style="8" customWidth="1"/>
    <col min="16" max="21" width="10.5703125" style="8" customWidth="1"/>
    <col min="22" max="22" width="9.28515625" style="8" customWidth="1"/>
    <col min="23" max="23" width="9.7109375" style="8" customWidth="1"/>
    <col min="24" max="24" width="10.140625" style="8" customWidth="1"/>
    <col min="25" max="25" width="9.7109375" style="8" customWidth="1"/>
    <col min="26" max="262" width="11.5703125" style="8"/>
    <col min="263" max="263" width="22.140625" style="8" customWidth="1"/>
    <col min="264" max="264" width="42.85546875" style="8" customWidth="1"/>
    <col min="265" max="265" width="11.5703125" style="8"/>
    <col min="266" max="267" width="11.28515625" style="8" customWidth="1"/>
    <col min="268" max="268" width="12.140625" style="8" customWidth="1"/>
    <col min="269" max="269" width="11.7109375" style="8" customWidth="1"/>
    <col min="270" max="270" width="11.42578125" style="8" customWidth="1"/>
    <col min="271" max="271" width="12.7109375" style="8" customWidth="1"/>
    <col min="272" max="272" width="4.140625" style="8" customWidth="1"/>
    <col min="273" max="273" width="33.42578125" style="8" customWidth="1"/>
    <col min="274" max="274" width="12.5703125" style="8" customWidth="1"/>
    <col min="275" max="275" width="11.140625" style="8" customWidth="1"/>
    <col min="276" max="277" width="12.140625" style="8" customWidth="1"/>
    <col min="278" max="278" width="12.28515625" style="8" customWidth="1"/>
    <col min="279" max="279" width="9.28515625" style="8" customWidth="1"/>
    <col min="280" max="280" width="9.7109375" style="8" customWidth="1"/>
    <col min="281" max="281" width="10.140625" style="8" customWidth="1"/>
    <col min="282" max="282" width="9.7109375" style="8" customWidth="1"/>
    <col min="283" max="518" width="11.5703125" style="8"/>
    <col min="519" max="519" width="22.140625" style="8" customWidth="1"/>
    <col min="520" max="520" width="42.85546875" style="8" customWidth="1"/>
    <col min="521" max="521" width="11.5703125" style="8"/>
    <col min="522" max="523" width="11.28515625" style="8" customWidth="1"/>
    <col min="524" max="524" width="12.140625" style="8" customWidth="1"/>
    <col min="525" max="525" width="11.7109375" style="8" customWidth="1"/>
    <col min="526" max="526" width="11.42578125" style="8" customWidth="1"/>
    <col min="527" max="527" width="12.7109375" style="8" customWidth="1"/>
    <col min="528" max="528" width="4.140625" style="8" customWidth="1"/>
    <col min="529" max="529" width="33.42578125" style="8" customWidth="1"/>
    <col min="530" max="530" width="12.5703125" style="8" customWidth="1"/>
    <col min="531" max="531" width="11.140625" style="8" customWidth="1"/>
    <col min="532" max="533" width="12.140625" style="8" customWidth="1"/>
    <col min="534" max="534" width="12.28515625" style="8" customWidth="1"/>
    <col min="535" max="535" width="9.28515625" style="8" customWidth="1"/>
    <col min="536" max="536" width="9.7109375" style="8" customWidth="1"/>
    <col min="537" max="537" width="10.140625" style="8" customWidth="1"/>
    <col min="538" max="538" width="9.7109375" style="8" customWidth="1"/>
    <col min="539" max="774" width="11.5703125" style="8"/>
    <col min="775" max="775" width="22.140625" style="8" customWidth="1"/>
    <col min="776" max="776" width="42.85546875" style="8" customWidth="1"/>
    <col min="777" max="777" width="11.5703125" style="8"/>
    <col min="778" max="779" width="11.28515625" style="8" customWidth="1"/>
    <col min="780" max="780" width="12.140625" style="8" customWidth="1"/>
    <col min="781" max="781" width="11.7109375" style="8" customWidth="1"/>
    <col min="782" max="782" width="11.42578125" style="8" customWidth="1"/>
    <col min="783" max="783" width="12.7109375" style="8" customWidth="1"/>
    <col min="784" max="784" width="4.140625" style="8" customWidth="1"/>
    <col min="785" max="785" width="33.42578125" style="8" customWidth="1"/>
    <col min="786" max="786" width="12.5703125" style="8" customWidth="1"/>
    <col min="787" max="787" width="11.140625" style="8" customWidth="1"/>
    <col min="788" max="789" width="12.140625" style="8" customWidth="1"/>
    <col min="790" max="790" width="12.28515625" style="8" customWidth="1"/>
    <col min="791" max="791" width="9.28515625" style="8" customWidth="1"/>
    <col min="792" max="792" width="9.7109375" style="8" customWidth="1"/>
    <col min="793" max="793" width="10.140625" style="8" customWidth="1"/>
    <col min="794" max="794" width="9.7109375" style="8" customWidth="1"/>
    <col min="795" max="1030" width="11.5703125" style="8"/>
    <col min="1031" max="1031" width="22.140625" style="8" customWidth="1"/>
    <col min="1032" max="1032" width="42.85546875" style="8" customWidth="1"/>
    <col min="1033" max="1033" width="11.5703125" style="8"/>
    <col min="1034" max="1035" width="11.28515625" style="8" customWidth="1"/>
    <col min="1036" max="1036" width="12.140625" style="8" customWidth="1"/>
    <col min="1037" max="1037" width="11.7109375" style="8" customWidth="1"/>
    <col min="1038" max="1038" width="11.42578125" style="8" customWidth="1"/>
    <col min="1039" max="1039" width="12.7109375" style="8" customWidth="1"/>
    <col min="1040" max="1040" width="4.140625" style="8" customWidth="1"/>
    <col min="1041" max="1041" width="33.42578125" style="8" customWidth="1"/>
    <col min="1042" max="1042" width="12.5703125" style="8" customWidth="1"/>
    <col min="1043" max="1043" width="11.140625" style="8" customWidth="1"/>
    <col min="1044" max="1045" width="12.140625" style="8" customWidth="1"/>
    <col min="1046" max="1046" width="12.28515625" style="8" customWidth="1"/>
    <col min="1047" max="1047" width="9.28515625" style="8" customWidth="1"/>
    <col min="1048" max="1048" width="9.7109375" style="8" customWidth="1"/>
    <col min="1049" max="1049" width="10.140625" style="8" customWidth="1"/>
    <col min="1050" max="1050" width="9.7109375" style="8" customWidth="1"/>
    <col min="1051" max="1286" width="11.5703125" style="8"/>
    <col min="1287" max="1287" width="22.140625" style="8" customWidth="1"/>
    <col min="1288" max="1288" width="42.85546875" style="8" customWidth="1"/>
    <col min="1289" max="1289" width="11.5703125" style="8"/>
    <col min="1290" max="1291" width="11.28515625" style="8" customWidth="1"/>
    <col min="1292" max="1292" width="12.140625" style="8" customWidth="1"/>
    <col min="1293" max="1293" width="11.7109375" style="8" customWidth="1"/>
    <col min="1294" max="1294" width="11.42578125" style="8" customWidth="1"/>
    <col min="1295" max="1295" width="12.7109375" style="8" customWidth="1"/>
    <col min="1296" max="1296" width="4.140625" style="8" customWidth="1"/>
    <col min="1297" max="1297" width="33.42578125" style="8" customWidth="1"/>
    <col min="1298" max="1298" width="12.5703125" style="8" customWidth="1"/>
    <col min="1299" max="1299" width="11.140625" style="8" customWidth="1"/>
    <col min="1300" max="1301" width="12.140625" style="8" customWidth="1"/>
    <col min="1302" max="1302" width="12.28515625" style="8" customWidth="1"/>
    <col min="1303" max="1303" width="9.28515625" style="8" customWidth="1"/>
    <col min="1304" max="1304" width="9.7109375" style="8" customWidth="1"/>
    <col min="1305" max="1305" width="10.140625" style="8" customWidth="1"/>
    <col min="1306" max="1306" width="9.7109375" style="8" customWidth="1"/>
    <col min="1307" max="1542" width="11.5703125" style="8"/>
    <col min="1543" max="1543" width="22.140625" style="8" customWidth="1"/>
    <col min="1544" max="1544" width="42.85546875" style="8" customWidth="1"/>
    <col min="1545" max="1545" width="11.5703125" style="8"/>
    <col min="1546" max="1547" width="11.28515625" style="8" customWidth="1"/>
    <col min="1548" max="1548" width="12.140625" style="8" customWidth="1"/>
    <col min="1549" max="1549" width="11.7109375" style="8" customWidth="1"/>
    <col min="1550" max="1550" width="11.42578125" style="8" customWidth="1"/>
    <col min="1551" max="1551" width="12.7109375" style="8" customWidth="1"/>
    <col min="1552" max="1552" width="4.140625" style="8" customWidth="1"/>
    <col min="1553" max="1553" width="33.42578125" style="8" customWidth="1"/>
    <col min="1554" max="1554" width="12.5703125" style="8" customWidth="1"/>
    <col min="1555" max="1555" width="11.140625" style="8" customWidth="1"/>
    <col min="1556" max="1557" width="12.140625" style="8" customWidth="1"/>
    <col min="1558" max="1558" width="12.28515625" style="8" customWidth="1"/>
    <col min="1559" max="1559" width="9.28515625" style="8" customWidth="1"/>
    <col min="1560" max="1560" width="9.7109375" style="8" customWidth="1"/>
    <col min="1561" max="1561" width="10.140625" style="8" customWidth="1"/>
    <col min="1562" max="1562" width="9.7109375" style="8" customWidth="1"/>
    <col min="1563" max="1798" width="11.5703125" style="8"/>
    <col min="1799" max="1799" width="22.140625" style="8" customWidth="1"/>
    <col min="1800" max="1800" width="42.85546875" style="8" customWidth="1"/>
    <col min="1801" max="1801" width="11.5703125" style="8"/>
    <col min="1802" max="1803" width="11.28515625" style="8" customWidth="1"/>
    <col min="1804" max="1804" width="12.140625" style="8" customWidth="1"/>
    <col min="1805" max="1805" width="11.7109375" style="8" customWidth="1"/>
    <col min="1806" max="1806" width="11.42578125" style="8" customWidth="1"/>
    <col min="1807" max="1807" width="12.7109375" style="8" customWidth="1"/>
    <col min="1808" max="1808" width="4.140625" style="8" customWidth="1"/>
    <col min="1809" max="1809" width="33.42578125" style="8" customWidth="1"/>
    <col min="1810" max="1810" width="12.5703125" style="8" customWidth="1"/>
    <col min="1811" max="1811" width="11.140625" style="8" customWidth="1"/>
    <col min="1812" max="1813" width="12.140625" style="8" customWidth="1"/>
    <col min="1814" max="1814" width="12.28515625" style="8" customWidth="1"/>
    <col min="1815" max="1815" width="9.28515625" style="8" customWidth="1"/>
    <col min="1816" max="1816" width="9.7109375" style="8" customWidth="1"/>
    <col min="1817" max="1817" width="10.140625" style="8" customWidth="1"/>
    <col min="1818" max="1818" width="9.7109375" style="8" customWidth="1"/>
    <col min="1819" max="2054" width="11.5703125" style="8"/>
    <col min="2055" max="2055" width="22.140625" style="8" customWidth="1"/>
    <col min="2056" max="2056" width="42.85546875" style="8" customWidth="1"/>
    <col min="2057" max="2057" width="11.5703125" style="8"/>
    <col min="2058" max="2059" width="11.28515625" style="8" customWidth="1"/>
    <col min="2060" max="2060" width="12.140625" style="8" customWidth="1"/>
    <col min="2061" max="2061" width="11.7109375" style="8" customWidth="1"/>
    <col min="2062" max="2062" width="11.42578125" style="8" customWidth="1"/>
    <col min="2063" max="2063" width="12.7109375" style="8" customWidth="1"/>
    <col min="2064" max="2064" width="4.140625" style="8" customWidth="1"/>
    <col min="2065" max="2065" width="33.42578125" style="8" customWidth="1"/>
    <col min="2066" max="2066" width="12.5703125" style="8" customWidth="1"/>
    <col min="2067" max="2067" width="11.140625" style="8" customWidth="1"/>
    <col min="2068" max="2069" width="12.140625" style="8" customWidth="1"/>
    <col min="2070" max="2070" width="12.28515625" style="8" customWidth="1"/>
    <col min="2071" max="2071" width="9.28515625" style="8" customWidth="1"/>
    <col min="2072" max="2072" width="9.7109375" style="8" customWidth="1"/>
    <col min="2073" max="2073" width="10.140625" style="8" customWidth="1"/>
    <col min="2074" max="2074" width="9.7109375" style="8" customWidth="1"/>
    <col min="2075" max="2310" width="11.5703125" style="8"/>
    <col min="2311" max="2311" width="22.140625" style="8" customWidth="1"/>
    <col min="2312" max="2312" width="42.85546875" style="8" customWidth="1"/>
    <col min="2313" max="2313" width="11.5703125" style="8"/>
    <col min="2314" max="2315" width="11.28515625" style="8" customWidth="1"/>
    <col min="2316" max="2316" width="12.140625" style="8" customWidth="1"/>
    <col min="2317" max="2317" width="11.7109375" style="8" customWidth="1"/>
    <col min="2318" max="2318" width="11.42578125" style="8" customWidth="1"/>
    <col min="2319" max="2319" width="12.7109375" style="8" customWidth="1"/>
    <col min="2320" max="2320" width="4.140625" style="8" customWidth="1"/>
    <col min="2321" max="2321" width="33.42578125" style="8" customWidth="1"/>
    <col min="2322" max="2322" width="12.5703125" style="8" customWidth="1"/>
    <col min="2323" max="2323" width="11.140625" style="8" customWidth="1"/>
    <col min="2324" max="2325" width="12.140625" style="8" customWidth="1"/>
    <col min="2326" max="2326" width="12.28515625" style="8" customWidth="1"/>
    <col min="2327" max="2327" width="9.28515625" style="8" customWidth="1"/>
    <col min="2328" max="2328" width="9.7109375" style="8" customWidth="1"/>
    <col min="2329" max="2329" width="10.140625" style="8" customWidth="1"/>
    <col min="2330" max="2330" width="9.7109375" style="8" customWidth="1"/>
    <col min="2331" max="2566" width="11.5703125" style="8"/>
    <col min="2567" max="2567" width="22.140625" style="8" customWidth="1"/>
    <col min="2568" max="2568" width="42.85546875" style="8" customWidth="1"/>
    <col min="2569" max="2569" width="11.5703125" style="8"/>
    <col min="2570" max="2571" width="11.28515625" style="8" customWidth="1"/>
    <col min="2572" max="2572" width="12.140625" style="8" customWidth="1"/>
    <col min="2573" max="2573" width="11.7109375" style="8" customWidth="1"/>
    <col min="2574" max="2574" width="11.42578125" style="8" customWidth="1"/>
    <col min="2575" max="2575" width="12.7109375" style="8" customWidth="1"/>
    <col min="2576" max="2576" width="4.140625" style="8" customWidth="1"/>
    <col min="2577" max="2577" width="33.42578125" style="8" customWidth="1"/>
    <col min="2578" max="2578" width="12.5703125" style="8" customWidth="1"/>
    <col min="2579" max="2579" width="11.140625" style="8" customWidth="1"/>
    <col min="2580" max="2581" width="12.140625" style="8" customWidth="1"/>
    <col min="2582" max="2582" width="12.28515625" style="8" customWidth="1"/>
    <col min="2583" max="2583" width="9.28515625" style="8" customWidth="1"/>
    <col min="2584" max="2584" width="9.7109375" style="8" customWidth="1"/>
    <col min="2585" max="2585" width="10.140625" style="8" customWidth="1"/>
    <col min="2586" max="2586" width="9.7109375" style="8" customWidth="1"/>
    <col min="2587" max="2822" width="11.5703125" style="8"/>
    <col min="2823" max="2823" width="22.140625" style="8" customWidth="1"/>
    <col min="2824" max="2824" width="42.85546875" style="8" customWidth="1"/>
    <col min="2825" max="2825" width="11.5703125" style="8"/>
    <col min="2826" max="2827" width="11.28515625" style="8" customWidth="1"/>
    <col min="2828" max="2828" width="12.140625" style="8" customWidth="1"/>
    <col min="2829" max="2829" width="11.7109375" style="8" customWidth="1"/>
    <col min="2830" max="2830" width="11.42578125" style="8" customWidth="1"/>
    <col min="2831" max="2831" width="12.7109375" style="8" customWidth="1"/>
    <col min="2832" max="2832" width="4.140625" style="8" customWidth="1"/>
    <col min="2833" max="2833" width="33.42578125" style="8" customWidth="1"/>
    <col min="2834" max="2834" width="12.5703125" style="8" customWidth="1"/>
    <col min="2835" max="2835" width="11.140625" style="8" customWidth="1"/>
    <col min="2836" max="2837" width="12.140625" style="8" customWidth="1"/>
    <col min="2838" max="2838" width="12.28515625" style="8" customWidth="1"/>
    <col min="2839" max="2839" width="9.28515625" style="8" customWidth="1"/>
    <col min="2840" max="2840" width="9.7109375" style="8" customWidth="1"/>
    <col min="2841" max="2841" width="10.140625" style="8" customWidth="1"/>
    <col min="2842" max="2842" width="9.7109375" style="8" customWidth="1"/>
    <col min="2843" max="3078" width="11.5703125" style="8"/>
    <col min="3079" max="3079" width="22.140625" style="8" customWidth="1"/>
    <col min="3080" max="3080" width="42.85546875" style="8" customWidth="1"/>
    <col min="3081" max="3081" width="11.5703125" style="8"/>
    <col min="3082" max="3083" width="11.28515625" style="8" customWidth="1"/>
    <col min="3084" max="3084" width="12.140625" style="8" customWidth="1"/>
    <col min="3085" max="3085" width="11.7109375" style="8" customWidth="1"/>
    <col min="3086" max="3086" width="11.42578125" style="8" customWidth="1"/>
    <col min="3087" max="3087" width="12.7109375" style="8" customWidth="1"/>
    <col min="3088" max="3088" width="4.140625" style="8" customWidth="1"/>
    <col min="3089" max="3089" width="33.42578125" style="8" customWidth="1"/>
    <col min="3090" max="3090" width="12.5703125" style="8" customWidth="1"/>
    <col min="3091" max="3091" width="11.140625" style="8" customWidth="1"/>
    <col min="3092" max="3093" width="12.140625" style="8" customWidth="1"/>
    <col min="3094" max="3094" width="12.28515625" style="8" customWidth="1"/>
    <col min="3095" max="3095" width="9.28515625" style="8" customWidth="1"/>
    <col min="3096" max="3096" width="9.7109375" style="8" customWidth="1"/>
    <col min="3097" max="3097" width="10.140625" style="8" customWidth="1"/>
    <col min="3098" max="3098" width="9.7109375" style="8" customWidth="1"/>
    <col min="3099" max="3334" width="11.5703125" style="8"/>
    <col min="3335" max="3335" width="22.140625" style="8" customWidth="1"/>
    <col min="3336" max="3336" width="42.85546875" style="8" customWidth="1"/>
    <col min="3337" max="3337" width="11.5703125" style="8"/>
    <col min="3338" max="3339" width="11.28515625" style="8" customWidth="1"/>
    <col min="3340" max="3340" width="12.140625" style="8" customWidth="1"/>
    <col min="3341" max="3341" width="11.7109375" style="8" customWidth="1"/>
    <col min="3342" max="3342" width="11.42578125" style="8" customWidth="1"/>
    <col min="3343" max="3343" width="12.7109375" style="8" customWidth="1"/>
    <col min="3344" max="3344" width="4.140625" style="8" customWidth="1"/>
    <col min="3345" max="3345" width="33.42578125" style="8" customWidth="1"/>
    <col min="3346" max="3346" width="12.5703125" style="8" customWidth="1"/>
    <col min="3347" max="3347" width="11.140625" style="8" customWidth="1"/>
    <col min="3348" max="3349" width="12.140625" style="8" customWidth="1"/>
    <col min="3350" max="3350" width="12.28515625" style="8" customWidth="1"/>
    <col min="3351" max="3351" width="9.28515625" style="8" customWidth="1"/>
    <col min="3352" max="3352" width="9.7109375" style="8" customWidth="1"/>
    <col min="3353" max="3353" width="10.140625" style="8" customWidth="1"/>
    <col min="3354" max="3354" width="9.7109375" style="8" customWidth="1"/>
    <col min="3355" max="3590" width="11.5703125" style="8"/>
    <col min="3591" max="3591" width="22.140625" style="8" customWidth="1"/>
    <col min="3592" max="3592" width="42.85546875" style="8" customWidth="1"/>
    <col min="3593" max="3593" width="11.5703125" style="8"/>
    <col min="3594" max="3595" width="11.28515625" style="8" customWidth="1"/>
    <col min="3596" max="3596" width="12.140625" style="8" customWidth="1"/>
    <col min="3597" max="3597" width="11.7109375" style="8" customWidth="1"/>
    <col min="3598" max="3598" width="11.42578125" style="8" customWidth="1"/>
    <col min="3599" max="3599" width="12.7109375" style="8" customWidth="1"/>
    <col min="3600" max="3600" width="4.140625" style="8" customWidth="1"/>
    <col min="3601" max="3601" width="33.42578125" style="8" customWidth="1"/>
    <col min="3602" max="3602" width="12.5703125" style="8" customWidth="1"/>
    <col min="3603" max="3603" width="11.140625" style="8" customWidth="1"/>
    <col min="3604" max="3605" width="12.140625" style="8" customWidth="1"/>
    <col min="3606" max="3606" width="12.28515625" style="8" customWidth="1"/>
    <col min="3607" max="3607" width="9.28515625" style="8" customWidth="1"/>
    <col min="3608" max="3608" width="9.7109375" style="8" customWidth="1"/>
    <col min="3609" max="3609" width="10.140625" style="8" customWidth="1"/>
    <col min="3610" max="3610" width="9.7109375" style="8" customWidth="1"/>
    <col min="3611" max="3846" width="11.5703125" style="8"/>
    <col min="3847" max="3847" width="22.140625" style="8" customWidth="1"/>
    <col min="3848" max="3848" width="42.85546875" style="8" customWidth="1"/>
    <col min="3849" max="3849" width="11.5703125" style="8"/>
    <col min="3850" max="3851" width="11.28515625" style="8" customWidth="1"/>
    <col min="3852" max="3852" width="12.140625" style="8" customWidth="1"/>
    <col min="3853" max="3853" width="11.7109375" style="8" customWidth="1"/>
    <col min="3854" max="3854" width="11.42578125" style="8" customWidth="1"/>
    <col min="3855" max="3855" width="12.7109375" style="8" customWidth="1"/>
    <col min="3856" max="3856" width="4.140625" style="8" customWidth="1"/>
    <col min="3857" max="3857" width="33.42578125" style="8" customWidth="1"/>
    <col min="3858" max="3858" width="12.5703125" style="8" customWidth="1"/>
    <col min="3859" max="3859" width="11.140625" style="8" customWidth="1"/>
    <col min="3860" max="3861" width="12.140625" style="8" customWidth="1"/>
    <col min="3862" max="3862" width="12.28515625" style="8" customWidth="1"/>
    <col min="3863" max="3863" width="9.28515625" style="8" customWidth="1"/>
    <col min="3864" max="3864" width="9.7109375" style="8" customWidth="1"/>
    <col min="3865" max="3865" width="10.140625" style="8" customWidth="1"/>
    <col min="3866" max="3866" width="9.7109375" style="8" customWidth="1"/>
    <col min="3867" max="4102" width="11.5703125" style="8"/>
    <col min="4103" max="4103" width="22.140625" style="8" customWidth="1"/>
    <col min="4104" max="4104" width="42.85546875" style="8" customWidth="1"/>
    <col min="4105" max="4105" width="11.5703125" style="8"/>
    <col min="4106" max="4107" width="11.28515625" style="8" customWidth="1"/>
    <col min="4108" max="4108" width="12.140625" style="8" customWidth="1"/>
    <col min="4109" max="4109" width="11.7109375" style="8" customWidth="1"/>
    <col min="4110" max="4110" width="11.42578125" style="8" customWidth="1"/>
    <col min="4111" max="4111" width="12.7109375" style="8" customWidth="1"/>
    <col min="4112" max="4112" width="4.140625" style="8" customWidth="1"/>
    <col min="4113" max="4113" width="33.42578125" style="8" customWidth="1"/>
    <col min="4114" max="4114" width="12.5703125" style="8" customWidth="1"/>
    <col min="4115" max="4115" width="11.140625" style="8" customWidth="1"/>
    <col min="4116" max="4117" width="12.140625" style="8" customWidth="1"/>
    <col min="4118" max="4118" width="12.28515625" style="8" customWidth="1"/>
    <col min="4119" max="4119" width="9.28515625" style="8" customWidth="1"/>
    <col min="4120" max="4120" width="9.7109375" style="8" customWidth="1"/>
    <col min="4121" max="4121" width="10.140625" style="8" customWidth="1"/>
    <col min="4122" max="4122" width="9.7109375" style="8" customWidth="1"/>
    <col min="4123" max="4358" width="11.5703125" style="8"/>
    <col min="4359" max="4359" width="22.140625" style="8" customWidth="1"/>
    <col min="4360" max="4360" width="42.85546875" style="8" customWidth="1"/>
    <col min="4361" max="4361" width="11.5703125" style="8"/>
    <col min="4362" max="4363" width="11.28515625" style="8" customWidth="1"/>
    <col min="4364" max="4364" width="12.140625" style="8" customWidth="1"/>
    <col min="4365" max="4365" width="11.7109375" style="8" customWidth="1"/>
    <col min="4366" max="4366" width="11.42578125" style="8" customWidth="1"/>
    <col min="4367" max="4367" width="12.7109375" style="8" customWidth="1"/>
    <col min="4368" max="4368" width="4.140625" style="8" customWidth="1"/>
    <col min="4369" max="4369" width="33.42578125" style="8" customWidth="1"/>
    <col min="4370" max="4370" width="12.5703125" style="8" customWidth="1"/>
    <col min="4371" max="4371" width="11.140625" style="8" customWidth="1"/>
    <col min="4372" max="4373" width="12.140625" style="8" customWidth="1"/>
    <col min="4374" max="4374" width="12.28515625" style="8" customWidth="1"/>
    <col min="4375" max="4375" width="9.28515625" style="8" customWidth="1"/>
    <col min="4376" max="4376" width="9.7109375" style="8" customWidth="1"/>
    <col min="4377" max="4377" width="10.140625" style="8" customWidth="1"/>
    <col min="4378" max="4378" width="9.7109375" style="8" customWidth="1"/>
    <col min="4379" max="4614" width="11.5703125" style="8"/>
    <col min="4615" max="4615" width="22.140625" style="8" customWidth="1"/>
    <col min="4616" max="4616" width="42.85546875" style="8" customWidth="1"/>
    <col min="4617" max="4617" width="11.5703125" style="8"/>
    <col min="4618" max="4619" width="11.28515625" style="8" customWidth="1"/>
    <col min="4620" max="4620" width="12.140625" style="8" customWidth="1"/>
    <col min="4621" max="4621" width="11.7109375" style="8" customWidth="1"/>
    <col min="4622" max="4622" width="11.42578125" style="8" customWidth="1"/>
    <col min="4623" max="4623" width="12.7109375" style="8" customWidth="1"/>
    <col min="4624" max="4624" width="4.140625" style="8" customWidth="1"/>
    <col min="4625" max="4625" width="33.42578125" style="8" customWidth="1"/>
    <col min="4626" max="4626" width="12.5703125" style="8" customWidth="1"/>
    <col min="4627" max="4627" width="11.140625" style="8" customWidth="1"/>
    <col min="4628" max="4629" width="12.140625" style="8" customWidth="1"/>
    <col min="4630" max="4630" width="12.28515625" style="8" customWidth="1"/>
    <col min="4631" max="4631" width="9.28515625" style="8" customWidth="1"/>
    <col min="4632" max="4632" width="9.7109375" style="8" customWidth="1"/>
    <col min="4633" max="4633" width="10.140625" style="8" customWidth="1"/>
    <col min="4634" max="4634" width="9.7109375" style="8" customWidth="1"/>
    <col min="4635" max="4870" width="11.5703125" style="8"/>
    <col min="4871" max="4871" width="22.140625" style="8" customWidth="1"/>
    <col min="4872" max="4872" width="42.85546875" style="8" customWidth="1"/>
    <col min="4873" max="4873" width="11.5703125" style="8"/>
    <col min="4874" max="4875" width="11.28515625" style="8" customWidth="1"/>
    <col min="4876" max="4876" width="12.140625" style="8" customWidth="1"/>
    <col min="4877" max="4877" width="11.7109375" style="8" customWidth="1"/>
    <col min="4878" max="4878" width="11.42578125" style="8" customWidth="1"/>
    <col min="4879" max="4879" width="12.7109375" style="8" customWidth="1"/>
    <col min="4880" max="4880" width="4.140625" style="8" customWidth="1"/>
    <col min="4881" max="4881" width="33.42578125" style="8" customWidth="1"/>
    <col min="4882" max="4882" width="12.5703125" style="8" customWidth="1"/>
    <col min="4883" max="4883" width="11.140625" style="8" customWidth="1"/>
    <col min="4884" max="4885" width="12.140625" style="8" customWidth="1"/>
    <col min="4886" max="4886" width="12.28515625" style="8" customWidth="1"/>
    <col min="4887" max="4887" width="9.28515625" style="8" customWidth="1"/>
    <col min="4888" max="4888" width="9.7109375" style="8" customWidth="1"/>
    <col min="4889" max="4889" width="10.140625" style="8" customWidth="1"/>
    <col min="4890" max="4890" width="9.7109375" style="8" customWidth="1"/>
    <col min="4891" max="5126" width="11.5703125" style="8"/>
    <col min="5127" max="5127" width="22.140625" style="8" customWidth="1"/>
    <col min="5128" max="5128" width="42.85546875" style="8" customWidth="1"/>
    <col min="5129" max="5129" width="11.5703125" style="8"/>
    <col min="5130" max="5131" width="11.28515625" style="8" customWidth="1"/>
    <col min="5132" max="5132" width="12.140625" style="8" customWidth="1"/>
    <col min="5133" max="5133" width="11.7109375" style="8" customWidth="1"/>
    <col min="5134" max="5134" width="11.42578125" style="8" customWidth="1"/>
    <col min="5135" max="5135" width="12.7109375" style="8" customWidth="1"/>
    <col min="5136" max="5136" width="4.140625" style="8" customWidth="1"/>
    <col min="5137" max="5137" width="33.42578125" style="8" customWidth="1"/>
    <col min="5138" max="5138" width="12.5703125" style="8" customWidth="1"/>
    <col min="5139" max="5139" width="11.140625" style="8" customWidth="1"/>
    <col min="5140" max="5141" width="12.140625" style="8" customWidth="1"/>
    <col min="5142" max="5142" width="12.28515625" style="8" customWidth="1"/>
    <col min="5143" max="5143" width="9.28515625" style="8" customWidth="1"/>
    <col min="5144" max="5144" width="9.7109375" style="8" customWidth="1"/>
    <col min="5145" max="5145" width="10.140625" style="8" customWidth="1"/>
    <col min="5146" max="5146" width="9.7109375" style="8" customWidth="1"/>
    <col min="5147" max="5382" width="11.5703125" style="8"/>
    <col min="5383" max="5383" width="22.140625" style="8" customWidth="1"/>
    <col min="5384" max="5384" width="42.85546875" style="8" customWidth="1"/>
    <col min="5385" max="5385" width="11.5703125" style="8"/>
    <col min="5386" max="5387" width="11.28515625" style="8" customWidth="1"/>
    <col min="5388" max="5388" width="12.140625" style="8" customWidth="1"/>
    <col min="5389" max="5389" width="11.7109375" style="8" customWidth="1"/>
    <col min="5390" max="5390" width="11.42578125" style="8" customWidth="1"/>
    <col min="5391" max="5391" width="12.7109375" style="8" customWidth="1"/>
    <col min="5392" max="5392" width="4.140625" style="8" customWidth="1"/>
    <col min="5393" max="5393" width="33.42578125" style="8" customWidth="1"/>
    <col min="5394" max="5394" width="12.5703125" style="8" customWidth="1"/>
    <col min="5395" max="5395" width="11.140625" style="8" customWidth="1"/>
    <col min="5396" max="5397" width="12.140625" style="8" customWidth="1"/>
    <col min="5398" max="5398" width="12.28515625" style="8" customWidth="1"/>
    <col min="5399" max="5399" width="9.28515625" style="8" customWidth="1"/>
    <col min="5400" max="5400" width="9.7109375" style="8" customWidth="1"/>
    <col min="5401" max="5401" width="10.140625" style="8" customWidth="1"/>
    <col min="5402" max="5402" width="9.7109375" style="8" customWidth="1"/>
    <col min="5403" max="5638" width="11.5703125" style="8"/>
    <col min="5639" max="5639" width="22.140625" style="8" customWidth="1"/>
    <col min="5640" max="5640" width="42.85546875" style="8" customWidth="1"/>
    <col min="5641" max="5641" width="11.5703125" style="8"/>
    <col min="5642" max="5643" width="11.28515625" style="8" customWidth="1"/>
    <col min="5644" max="5644" width="12.140625" style="8" customWidth="1"/>
    <col min="5645" max="5645" width="11.7109375" style="8" customWidth="1"/>
    <col min="5646" max="5646" width="11.42578125" style="8" customWidth="1"/>
    <col min="5647" max="5647" width="12.7109375" style="8" customWidth="1"/>
    <col min="5648" max="5648" width="4.140625" style="8" customWidth="1"/>
    <col min="5649" max="5649" width="33.42578125" style="8" customWidth="1"/>
    <col min="5650" max="5650" width="12.5703125" style="8" customWidth="1"/>
    <col min="5651" max="5651" width="11.140625" style="8" customWidth="1"/>
    <col min="5652" max="5653" width="12.140625" style="8" customWidth="1"/>
    <col min="5654" max="5654" width="12.28515625" style="8" customWidth="1"/>
    <col min="5655" max="5655" width="9.28515625" style="8" customWidth="1"/>
    <col min="5656" max="5656" width="9.7109375" style="8" customWidth="1"/>
    <col min="5657" max="5657" width="10.140625" style="8" customWidth="1"/>
    <col min="5658" max="5658" width="9.7109375" style="8" customWidth="1"/>
    <col min="5659" max="5894" width="11.5703125" style="8"/>
    <col min="5895" max="5895" width="22.140625" style="8" customWidth="1"/>
    <col min="5896" max="5896" width="42.85546875" style="8" customWidth="1"/>
    <col min="5897" max="5897" width="11.5703125" style="8"/>
    <col min="5898" max="5899" width="11.28515625" style="8" customWidth="1"/>
    <col min="5900" max="5900" width="12.140625" style="8" customWidth="1"/>
    <col min="5901" max="5901" width="11.7109375" style="8" customWidth="1"/>
    <col min="5902" max="5902" width="11.42578125" style="8" customWidth="1"/>
    <col min="5903" max="5903" width="12.7109375" style="8" customWidth="1"/>
    <col min="5904" max="5904" width="4.140625" style="8" customWidth="1"/>
    <col min="5905" max="5905" width="33.42578125" style="8" customWidth="1"/>
    <col min="5906" max="5906" width="12.5703125" style="8" customWidth="1"/>
    <col min="5907" max="5907" width="11.140625" style="8" customWidth="1"/>
    <col min="5908" max="5909" width="12.140625" style="8" customWidth="1"/>
    <col min="5910" max="5910" width="12.28515625" style="8" customWidth="1"/>
    <col min="5911" max="5911" width="9.28515625" style="8" customWidth="1"/>
    <col min="5912" max="5912" width="9.7109375" style="8" customWidth="1"/>
    <col min="5913" max="5913" width="10.140625" style="8" customWidth="1"/>
    <col min="5914" max="5914" width="9.7109375" style="8" customWidth="1"/>
    <col min="5915" max="6150" width="11.5703125" style="8"/>
    <col min="6151" max="6151" width="22.140625" style="8" customWidth="1"/>
    <col min="6152" max="6152" width="42.85546875" style="8" customWidth="1"/>
    <col min="6153" max="6153" width="11.5703125" style="8"/>
    <col min="6154" max="6155" width="11.28515625" style="8" customWidth="1"/>
    <col min="6156" max="6156" width="12.140625" style="8" customWidth="1"/>
    <col min="6157" max="6157" width="11.7109375" style="8" customWidth="1"/>
    <col min="6158" max="6158" width="11.42578125" style="8" customWidth="1"/>
    <col min="6159" max="6159" width="12.7109375" style="8" customWidth="1"/>
    <col min="6160" max="6160" width="4.140625" style="8" customWidth="1"/>
    <col min="6161" max="6161" width="33.42578125" style="8" customWidth="1"/>
    <col min="6162" max="6162" width="12.5703125" style="8" customWidth="1"/>
    <col min="6163" max="6163" width="11.140625" style="8" customWidth="1"/>
    <col min="6164" max="6165" width="12.140625" style="8" customWidth="1"/>
    <col min="6166" max="6166" width="12.28515625" style="8" customWidth="1"/>
    <col min="6167" max="6167" width="9.28515625" style="8" customWidth="1"/>
    <col min="6168" max="6168" width="9.7109375" style="8" customWidth="1"/>
    <col min="6169" max="6169" width="10.140625" style="8" customWidth="1"/>
    <col min="6170" max="6170" width="9.7109375" style="8" customWidth="1"/>
    <col min="6171" max="6406" width="11.5703125" style="8"/>
    <col min="6407" max="6407" width="22.140625" style="8" customWidth="1"/>
    <col min="6408" max="6408" width="42.85546875" style="8" customWidth="1"/>
    <col min="6409" max="6409" width="11.5703125" style="8"/>
    <col min="6410" max="6411" width="11.28515625" style="8" customWidth="1"/>
    <col min="6412" max="6412" width="12.140625" style="8" customWidth="1"/>
    <col min="6413" max="6413" width="11.7109375" style="8" customWidth="1"/>
    <col min="6414" max="6414" width="11.42578125" style="8" customWidth="1"/>
    <col min="6415" max="6415" width="12.7109375" style="8" customWidth="1"/>
    <col min="6416" max="6416" width="4.140625" style="8" customWidth="1"/>
    <col min="6417" max="6417" width="33.42578125" style="8" customWidth="1"/>
    <col min="6418" max="6418" width="12.5703125" style="8" customWidth="1"/>
    <col min="6419" max="6419" width="11.140625" style="8" customWidth="1"/>
    <col min="6420" max="6421" width="12.140625" style="8" customWidth="1"/>
    <col min="6422" max="6422" width="12.28515625" style="8" customWidth="1"/>
    <col min="6423" max="6423" width="9.28515625" style="8" customWidth="1"/>
    <col min="6424" max="6424" width="9.7109375" style="8" customWidth="1"/>
    <col min="6425" max="6425" width="10.140625" style="8" customWidth="1"/>
    <col min="6426" max="6426" width="9.7109375" style="8" customWidth="1"/>
    <col min="6427" max="6662" width="11.5703125" style="8"/>
    <col min="6663" max="6663" width="22.140625" style="8" customWidth="1"/>
    <col min="6664" max="6664" width="42.85546875" style="8" customWidth="1"/>
    <col min="6665" max="6665" width="11.5703125" style="8"/>
    <col min="6666" max="6667" width="11.28515625" style="8" customWidth="1"/>
    <col min="6668" max="6668" width="12.140625" style="8" customWidth="1"/>
    <col min="6669" max="6669" width="11.7109375" style="8" customWidth="1"/>
    <col min="6670" max="6670" width="11.42578125" style="8" customWidth="1"/>
    <col min="6671" max="6671" width="12.7109375" style="8" customWidth="1"/>
    <col min="6672" max="6672" width="4.140625" style="8" customWidth="1"/>
    <col min="6673" max="6673" width="33.42578125" style="8" customWidth="1"/>
    <col min="6674" max="6674" width="12.5703125" style="8" customWidth="1"/>
    <col min="6675" max="6675" width="11.140625" style="8" customWidth="1"/>
    <col min="6676" max="6677" width="12.140625" style="8" customWidth="1"/>
    <col min="6678" max="6678" width="12.28515625" style="8" customWidth="1"/>
    <col min="6679" max="6679" width="9.28515625" style="8" customWidth="1"/>
    <col min="6680" max="6680" width="9.7109375" style="8" customWidth="1"/>
    <col min="6681" max="6681" width="10.140625" style="8" customWidth="1"/>
    <col min="6682" max="6682" width="9.7109375" style="8" customWidth="1"/>
    <col min="6683" max="6918" width="11.5703125" style="8"/>
    <col min="6919" max="6919" width="22.140625" style="8" customWidth="1"/>
    <col min="6920" max="6920" width="42.85546875" style="8" customWidth="1"/>
    <col min="6921" max="6921" width="11.5703125" style="8"/>
    <col min="6922" max="6923" width="11.28515625" style="8" customWidth="1"/>
    <col min="6924" max="6924" width="12.140625" style="8" customWidth="1"/>
    <col min="6925" max="6925" width="11.7109375" style="8" customWidth="1"/>
    <col min="6926" max="6926" width="11.42578125" style="8" customWidth="1"/>
    <col min="6927" max="6927" width="12.7109375" style="8" customWidth="1"/>
    <col min="6928" max="6928" width="4.140625" style="8" customWidth="1"/>
    <col min="6929" max="6929" width="33.42578125" style="8" customWidth="1"/>
    <col min="6930" max="6930" width="12.5703125" style="8" customWidth="1"/>
    <col min="6931" max="6931" width="11.140625" style="8" customWidth="1"/>
    <col min="6932" max="6933" width="12.140625" style="8" customWidth="1"/>
    <col min="6934" max="6934" width="12.28515625" style="8" customWidth="1"/>
    <col min="6935" max="6935" width="9.28515625" style="8" customWidth="1"/>
    <col min="6936" max="6936" width="9.7109375" style="8" customWidth="1"/>
    <col min="6937" max="6937" width="10.140625" style="8" customWidth="1"/>
    <col min="6938" max="6938" width="9.7109375" style="8" customWidth="1"/>
    <col min="6939" max="7174" width="11.5703125" style="8"/>
    <col min="7175" max="7175" width="22.140625" style="8" customWidth="1"/>
    <col min="7176" max="7176" width="42.85546875" style="8" customWidth="1"/>
    <col min="7177" max="7177" width="11.5703125" style="8"/>
    <col min="7178" max="7179" width="11.28515625" style="8" customWidth="1"/>
    <col min="7180" max="7180" width="12.140625" style="8" customWidth="1"/>
    <col min="7181" max="7181" width="11.7109375" style="8" customWidth="1"/>
    <col min="7182" max="7182" width="11.42578125" style="8" customWidth="1"/>
    <col min="7183" max="7183" width="12.7109375" style="8" customWidth="1"/>
    <col min="7184" max="7184" width="4.140625" style="8" customWidth="1"/>
    <col min="7185" max="7185" width="33.42578125" style="8" customWidth="1"/>
    <col min="7186" max="7186" width="12.5703125" style="8" customWidth="1"/>
    <col min="7187" max="7187" width="11.140625" style="8" customWidth="1"/>
    <col min="7188" max="7189" width="12.140625" style="8" customWidth="1"/>
    <col min="7190" max="7190" width="12.28515625" style="8" customWidth="1"/>
    <col min="7191" max="7191" width="9.28515625" style="8" customWidth="1"/>
    <col min="7192" max="7192" width="9.7109375" style="8" customWidth="1"/>
    <col min="7193" max="7193" width="10.140625" style="8" customWidth="1"/>
    <col min="7194" max="7194" width="9.7109375" style="8" customWidth="1"/>
    <col min="7195" max="7430" width="11.5703125" style="8"/>
    <col min="7431" max="7431" width="22.140625" style="8" customWidth="1"/>
    <col min="7432" max="7432" width="42.85546875" style="8" customWidth="1"/>
    <col min="7433" max="7433" width="11.5703125" style="8"/>
    <col min="7434" max="7435" width="11.28515625" style="8" customWidth="1"/>
    <col min="7436" max="7436" width="12.140625" style="8" customWidth="1"/>
    <col min="7437" max="7437" width="11.7109375" style="8" customWidth="1"/>
    <col min="7438" max="7438" width="11.42578125" style="8" customWidth="1"/>
    <col min="7439" max="7439" width="12.7109375" style="8" customWidth="1"/>
    <col min="7440" max="7440" width="4.140625" style="8" customWidth="1"/>
    <col min="7441" max="7441" width="33.42578125" style="8" customWidth="1"/>
    <col min="7442" max="7442" width="12.5703125" style="8" customWidth="1"/>
    <col min="7443" max="7443" width="11.140625" style="8" customWidth="1"/>
    <col min="7444" max="7445" width="12.140625" style="8" customWidth="1"/>
    <col min="7446" max="7446" width="12.28515625" style="8" customWidth="1"/>
    <col min="7447" max="7447" width="9.28515625" style="8" customWidth="1"/>
    <col min="7448" max="7448" width="9.7109375" style="8" customWidth="1"/>
    <col min="7449" max="7449" width="10.140625" style="8" customWidth="1"/>
    <col min="7450" max="7450" width="9.7109375" style="8" customWidth="1"/>
    <col min="7451" max="7686" width="11.5703125" style="8"/>
    <col min="7687" max="7687" width="22.140625" style="8" customWidth="1"/>
    <col min="7688" max="7688" width="42.85546875" style="8" customWidth="1"/>
    <col min="7689" max="7689" width="11.5703125" style="8"/>
    <col min="7690" max="7691" width="11.28515625" style="8" customWidth="1"/>
    <col min="7692" max="7692" width="12.140625" style="8" customWidth="1"/>
    <col min="7693" max="7693" width="11.7109375" style="8" customWidth="1"/>
    <col min="7694" max="7694" width="11.42578125" style="8" customWidth="1"/>
    <col min="7695" max="7695" width="12.7109375" style="8" customWidth="1"/>
    <col min="7696" max="7696" width="4.140625" style="8" customWidth="1"/>
    <col min="7697" max="7697" width="33.42578125" style="8" customWidth="1"/>
    <col min="7698" max="7698" width="12.5703125" style="8" customWidth="1"/>
    <col min="7699" max="7699" width="11.140625" style="8" customWidth="1"/>
    <col min="7700" max="7701" width="12.140625" style="8" customWidth="1"/>
    <col min="7702" max="7702" width="12.28515625" style="8" customWidth="1"/>
    <col min="7703" max="7703" width="9.28515625" style="8" customWidth="1"/>
    <col min="7704" max="7704" width="9.7109375" style="8" customWidth="1"/>
    <col min="7705" max="7705" width="10.140625" style="8" customWidth="1"/>
    <col min="7706" max="7706" width="9.7109375" style="8" customWidth="1"/>
    <col min="7707" max="7942" width="11.5703125" style="8"/>
    <col min="7943" max="7943" width="22.140625" style="8" customWidth="1"/>
    <col min="7944" max="7944" width="42.85546875" style="8" customWidth="1"/>
    <col min="7945" max="7945" width="11.5703125" style="8"/>
    <col min="7946" max="7947" width="11.28515625" style="8" customWidth="1"/>
    <col min="7948" max="7948" width="12.140625" style="8" customWidth="1"/>
    <col min="7949" max="7949" width="11.7109375" style="8" customWidth="1"/>
    <col min="7950" max="7950" width="11.42578125" style="8" customWidth="1"/>
    <col min="7951" max="7951" width="12.7109375" style="8" customWidth="1"/>
    <col min="7952" max="7952" width="4.140625" style="8" customWidth="1"/>
    <col min="7953" max="7953" width="33.42578125" style="8" customWidth="1"/>
    <col min="7954" max="7954" width="12.5703125" style="8" customWidth="1"/>
    <col min="7955" max="7955" width="11.140625" style="8" customWidth="1"/>
    <col min="7956" max="7957" width="12.140625" style="8" customWidth="1"/>
    <col min="7958" max="7958" width="12.28515625" style="8" customWidth="1"/>
    <col min="7959" max="7959" width="9.28515625" style="8" customWidth="1"/>
    <col min="7960" max="7960" width="9.7109375" style="8" customWidth="1"/>
    <col min="7961" max="7961" width="10.140625" style="8" customWidth="1"/>
    <col min="7962" max="7962" width="9.7109375" style="8" customWidth="1"/>
    <col min="7963" max="8198" width="11.5703125" style="8"/>
    <col min="8199" max="8199" width="22.140625" style="8" customWidth="1"/>
    <col min="8200" max="8200" width="42.85546875" style="8" customWidth="1"/>
    <col min="8201" max="8201" width="11.5703125" style="8"/>
    <col min="8202" max="8203" width="11.28515625" style="8" customWidth="1"/>
    <col min="8204" max="8204" width="12.140625" style="8" customWidth="1"/>
    <col min="8205" max="8205" width="11.7109375" style="8" customWidth="1"/>
    <col min="8206" max="8206" width="11.42578125" style="8" customWidth="1"/>
    <col min="8207" max="8207" width="12.7109375" style="8" customWidth="1"/>
    <col min="8208" max="8208" width="4.140625" style="8" customWidth="1"/>
    <col min="8209" max="8209" width="33.42578125" style="8" customWidth="1"/>
    <col min="8210" max="8210" width="12.5703125" style="8" customWidth="1"/>
    <col min="8211" max="8211" width="11.140625" style="8" customWidth="1"/>
    <col min="8212" max="8213" width="12.140625" style="8" customWidth="1"/>
    <col min="8214" max="8214" width="12.28515625" style="8" customWidth="1"/>
    <col min="8215" max="8215" width="9.28515625" style="8" customWidth="1"/>
    <col min="8216" max="8216" width="9.7109375" style="8" customWidth="1"/>
    <col min="8217" max="8217" width="10.140625" style="8" customWidth="1"/>
    <col min="8218" max="8218" width="9.7109375" style="8" customWidth="1"/>
    <col min="8219" max="8454" width="11.5703125" style="8"/>
    <col min="8455" max="8455" width="22.140625" style="8" customWidth="1"/>
    <col min="8456" max="8456" width="42.85546875" style="8" customWidth="1"/>
    <col min="8457" max="8457" width="11.5703125" style="8"/>
    <col min="8458" max="8459" width="11.28515625" style="8" customWidth="1"/>
    <col min="8460" max="8460" width="12.140625" style="8" customWidth="1"/>
    <col min="8461" max="8461" width="11.7109375" style="8" customWidth="1"/>
    <col min="8462" max="8462" width="11.42578125" style="8" customWidth="1"/>
    <col min="8463" max="8463" width="12.7109375" style="8" customWidth="1"/>
    <col min="8464" max="8464" width="4.140625" style="8" customWidth="1"/>
    <col min="8465" max="8465" width="33.42578125" style="8" customWidth="1"/>
    <col min="8466" max="8466" width="12.5703125" style="8" customWidth="1"/>
    <col min="8467" max="8467" width="11.140625" style="8" customWidth="1"/>
    <col min="8468" max="8469" width="12.140625" style="8" customWidth="1"/>
    <col min="8470" max="8470" width="12.28515625" style="8" customWidth="1"/>
    <col min="8471" max="8471" width="9.28515625" style="8" customWidth="1"/>
    <col min="8472" max="8472" width="9.7109375" style="8" customWidth="1"/>
    <col min="8473" max="8473" width="10.140625" style="8" customWidth="1"/>
    <col min="8474" max="8474" width="9.7109375" style="8" customWidth="1"/>
    <col min="8475" max="8710" width="11.5703125" style="8"/>
    <col min="8711" max="8711" width="22.140625" style="8" customWidth="1"/>
    <col min="8712" max="8712" width="42.85546875" style="8" customWidth="1"/>
    <col min="8713" max="8713" width="11.5703125" style="8"/>
    <col min="8714" max="8715" width="11.28515625" style="8" customWidth="1"/>
    <col min="8716" max="8716" width="12.140625" style="8" customWidth="1"/>
    <col min="8717" max="8717" width="11.7109375" style="8" customWidth="1"/>
    <col min="8718" max="8718" width="11.42578125" style="8" customWidth="1"/>
    <col min="8719" max="8719" width="12.7109375" style="8" customWidth="1"/>
    <col min="8720" max="8720" width="4.140625" style="8" customWidth="1"/>
    <col min="8721" max="8721" width="33.42578125" style="8" customWidth="1"/>
    <col min="8722" max="8722" width="12.5703125" style="8" customWidth="1"/>
    <col min="8723" max="8723" width="11.140625" style="8" customWidth="1"/>
    <col min="8724" max="8725" width="12.140625" style="8" customWidth="1"/>
    <col min="8726" max="8726" width="12.28515625" style="8" customWidth="1"/>
    <col min="8727" max="8727" width="9.28515625" style="8" customWidth="1"/>
    <col min="8728" max="8728" width="9.7109375" style="8" customWidth="1"/>
    <col min="8729" max="8729" width="10.140625" style="8" customWidth="1"/>
    <col min="8730" max="8730" width="9.7109375" style="8" customWidth="1"/>
    <col min="8731" max="8966" width="11.5703125" style="8"/>
    <col min="8967" max="8967" width="22.140625" style="8" customWidth="1"/>
    <col min="8968" max="8968" width="42.85546875" style="8" customWidth="1"/>
    <col min="8969" max="8969" width="11.5703125" style="8"/>
    <col min="8970" max="8971" width="11.28515625" style="8" customWidth="1"/>
    <col min="8972" max="8972" width="12.140625" style="8" customWidth="1"/>
    <col min="8973" max="8973" width="11.7109375" style="8" customWidth="1"/>
    <col min="8974" max="8974" width="11.42578125" style="8" customWidth="1"/>
    <col min="8975" max="8975" width="12.7109375" style="8" customWidth="1"/>
    <col min="8976" max="8976" width="4.140625" style="8" customWidth="1"/>
    <col min="8977" max="8977" width="33.42578125" style="8" customWidth="1"/>
    <col min="8978" max="8978" width="12.5703125" style="8" customWidth="1"/>
    <col min="8979" max="8979" width="11.140625" style="8" customWidth="1"/>
    <col min="8980" max="8981" width="12.140625" style="8" customWidth="1"/>
    <col min="8982" max="8982" width="12.28515625" style="8" customWidth="1"/>
    <col min="8983" max="8983" width="9.28515625" style="8" customWidth="1"/>
    <col min="8984" max="8984" width="9.7109375" style="8" customWidth="1"/>
    <col min="8985" max="8985" width="10.140625" style="8" customWidth="1"/>
    <col min="8986" max="8986" width="9.7109375" style="8" customWidth="1"/>
    <col min="8987" max="9222" width="11.5703125" style="8"/>
    <col min="9223" max="9223" width="22.140625" style="8" customWidth="1"/>
    <col min="9224" max="9224" width="42.85546875" style="8" customWidth="1"/>
    <col min="9225" max="9225" width="11.5703125" style="8"/>
    <col min="9226" max="9227" width="11.28515625" style="8" customWidth="1"/>
    <col min="9228" max="9228" width="12.140625" style="8" customWidth="1"/>
    <col min="9229" max="9229" width="11.7109375" style="8" customWidth="1"/>
    <col min="9230" max="9230" width="11.42578125" style="8" customWidth="1"/>
    <col min="9231" max="9231" width="12.7109375" style="8" customWidth="1"/>
    <col min="9232" max="9232" width="4.140625" style="8" customWidth="1"/>
    <col min="9233" max="9233" width="33.42578125" style="8" customWidth="1"/>
    <col min="9234" max="9234" width="12.5703125" style="8" customWidth="1"/>
    <col min="9235" max="9235" width="11.140625" style="8" customWidth="1"/>
    <col min="9236" max="9237" width="12.140625" style="8" customWidth="1"/>
    <col min="9238" max="9238" width="12.28515625" style="8" customWidth="1"/>
    <col min="9239" max="9239" width="9.28515625" style="8" customWidth="1"/>
    <col min="9240" max="9240" width="9.7109375" style="8" customWidth="1"/>
    <col min="9241" max="9241" width="10.140625" style="8" customWidth="1"/>
    <col min="9242" max="9242" width="9.7109375" style="8" customWidth="1"/>
    <col min="9243" max="9478" width="11.5703125" style="8"/>
    <col min="9479" max="9479" width="22.140625" style="8" customWidth="1"/>
    <col min="9480" max="9480" width="42.85546875" style="8" customWidth="1"/>
    <col min="9481" max="9481" width="11.5703125" style="8"/>
    <col min="9482" max="9483" width="11.28515625" style="8" customWidth="1"/>
    <col min="9484" max="9484" width="12.140625" style="8" customWidth="1"/>
    <col min="9485" max="9485" width="11.7109375" style="8" customWidth="1"/>
    <col min="9486" max="9486" width="11.42578125" style="8" customWidth="1"/>
    <col min="9487" max="9487" width="12.7109375" style="8" customWidth="1"/>
    <col min="9488" max="9488" width="4.140625" style="8" customWidth="1"/>
    <col min="9489" max="9489" width="33.42578125" style="8" customWidth="1"/>
    <col min="9490" max="9490" width="12.5703125" style="8" customWidth="1"/>
    <col min="9491" max="9491" width="11.140625" style="8" customWidth="1"/>
    <col min="9492" max="9493" width="12.140625" style="8" customWidth="1"/>
    <col min="9494" max="9494" width="12.28515625" style="8" customWidth="1"/>
    <col min="9495" max="9495" width="9.28515625" style="8" customWidth="1"/>
    <col min="9496" max="9496" width="9.7109375" style="8" customWidth="1"/>
    <col min="9497" max="9497" width="10.140625" style="8" customWidth="1"/>
    <col min="9498" max="9498" width="9.7109375" style="8" customWidth="1"/>
    <col min="9499" max="9734" width="11.5703125" style="8"/>
    <col min="9735" max="9735" width="22.140625" style="8" customWidth="1"/>
    <col min="9736" max="9736" width="42.85546875" style="8" customWidth="1"/>
    <col min="9737" max="9737" width="11.5703125" style="8"/>
    <col min="9738" max="9739" width="11.28515625" style="8" customWidth="1"/>
    <col min="9740" max="9740" width="12.140625" style="8" customWidth="1"/>
    <col min="9741" max="9741" width="11.7109375" style="8" customWidth="1"/>
    <col min="9742" max="9742" width="11.42578125" style="8" customWidth="1"/>
    <col min="9743" max="9743" width="12.7109375" style="8" customWidth="1"/>
    <col min="9744" max="9744" width="4.140625" style="8" customWidth="1"/>
    <col min="9745" max="9745" width="33.42578125" style="8" customWidth="1"/>
    <col min="9746" max="9746" width="12.5703125" style="8" customWidth="1"/>
    <col min="9747" max="9747" width="11.140625" style="8" customWidth="1"/>
    <col min="9748" max="9749" width="12.140625" style="8" customWidth="1"/>
    <col min="9750" max="9750" width="12.28515625" style="8" customWidth="1"/>
    <col min="9751" max="9751" width="9.28515625" style="8" customWidth="1"/>
    <col min="9752" max="9752" width="9.7109375" style="8" customWidth="1"/>
    <col min="9753" max="9753" width="10.140625" style="8" customWidth="1"/>
    <col min="9754" max="9754" width="9.7109375" style="8" customWidth="1"/>
    <col min="9755" max="9990" width="11.5703125" style="8"/>
    <col min="9991" max="9991" width="22.140625" style="8" customWidth="1"/>
    <col min="9992" max="9992" width="42.85546875" style="8" customWidth="1"/>
    <col min="9993" max="9993" width="11.5703125" style="8"/>
    <col min="9994" max="9995" width="11.28515625" style="8" customWidth="1"/>
    <col min="9996" max="9996" width="12.140625" style="8" customWidth="1"/>
    <col min="9997" max="9997" width="11.7109375" style="8" customWidth="1"/>
    <col min="9998" max="9998" width="11.42578125" style="8" customWidth="1"/>
    <col min="9999" max="9999" width="12.7109375" style="8" customWidth="1"/>
    <col min="10000" max="10000" width="4.140625" style="8" customWidth="1"/>
    <col min="10001" max="10001" width="33.42578125" style="8" customWidth="1"/>
    <col min="10002" max="10002" width="12.5703125" style="8" customWidth="1"/>
    <col min="10003" max="10003" width="11.140625" style="8" customWidth="1"/>
    <col min="10004" max="10005" width="12.140625" style="8" customWidth="1"/>
    <col min="10006" max="10006" width="12.28515625" style="8" customWidth="1"/>
    <col min="10007" max="10007" width="9.28515625" style="8" customWidth="1"/>
    <col min="10008" max="10008" width="9.7109375" style="8" customWidth="1"/>
    <col min="10009" max="10009" width="10.140625" style="8" customWidth="1"/>
    <col min="10010" max="10010" width="9.7109375" style="8" customWidth="1"/>
    <col min="10011" max="10246" width="11.5703125" style="8"/>
    <col min="10247" max="10247" width="22.140625" style="8" customWidth="1"/>
    <col min="10248" max="10248" width="42.85546875" style="8" customWidth="1"/>
    <col min="10249" max="10249" width="11.5703125" style="8"/>
    <col min="10250" max="10251" width="11.28515625" style="8" customWidth="1"/>
    <col min="10252" max="10252" width="12.140625" style="8" customWidth="1"/>
    <col min="10253" max="10253" width="11.7109375" style="8" customWidth="1"/>
    <col min="10254" max="10254" width="11.42578125" style="8" customWidth="1"/>
    <col min="10255" max="10255" width="12.7109375" style="8" customWidth="1"/>
    <col min="10256" max="10256" width="4.140625" style="8" customWidth="1"/>
    <col min="10257" max="10257" width="33.42578125" style="8" customWidth="1"/>
    <col min="10258" max="10258" width="12.5703125" style="8" customWidth="1"/>
    <col min="10259" max="10259" width="11.140625" style="8" customWidth="1"/>
    <col min="10260" max="10261" width="12.140625" style="8" customWidth="1"/>
    <col min="10262" max="10262" width="12.28515625" style="8" customWidth="1"/>
    <col min="10263" max="10263" width="9.28515625" style="8" customWidth="1"/>
    <col min="10264" max="10264" width="9.7109375" style="8" customWidth="1"/>
    <col min="10265" max="10265" width="10.140625" style="8" customWidth="1"/>
    <col min="10266" max="10266" width="9.7109375" style="8" customWidth="1"/>
    <col min="10267" max="10502" width="11.5703125" style="8"/>
    <col min="10503" max="10503" width="22.140625" style="8" customWidth="1"/>
    <col min="10504" max="10504" width="42.85546875" style="8" customWidth="1"/>
    <col min="10505" max="10505" width="11.5703125" style="8"/>
    <col min="10506" max="10507" width="11.28515625" style="8" customWidth="1"/>
    <col min="10508" max="10508" width="12.140625" style="8" customWidth="1"/>
    <col min="10509" max="10509" width="11.7109375" style="8" customWidth="1"/>
    <col min="10510" max="10510" width="11.42578125" style="8" customWidth="1"/>
    <col min="10511" max="10511" width="12.7109375" style="8" customWidth="1"/>
    <col min="10512" max="10512" width="4.140625" style="8" customWidth="1"/>
    <col min="10513" max="10513" width="33.42578125" style="8" customWidth="1"/>
    <col min="10514" max="10514" width="12.5703125" style="8" customWidth="1"/>
    <col min="10515" max="10515" width="11.140625" style="8" customWidth="1"/>
    <col min="10516" max="10517" width="12.140625" style="8" customWidth="1"/>
    <col min="10518" max="10518" width="12.28515625" style="8" customWidth="1"/>
    <col min="10519" max="10519" width="9.28515625" style="8" customWidth="1"/>
    <col min="10520" max="10520" width="9.7109375" style="8" customWidth="1"/>
    <col min="10521" max="10521" width="10.140625" style="8" customWidth="1"/>
    <col min="10522" max="10522" width="9.7109375" style="8" customWidth="1"/>
    <col min="10523" max="10758" width="11.5703125" style="8"/>
    <col min="10759" max="10759" width="22.140625" style="8" customWidth="1"/>
    <col min="10760" max="10760" width="42.85546875" style="8" customWidth="1"/>
    <col min="10761" max="10761" width="11.5703125" style="8"/>
    <col min="10762" max="10763" width="11.28515625" style="8" customWidth="1"/>
    <col min="10764" max="10764" width="12.140625" style="8" customWidth="1"/>
    <col min="10765" max="10765" width="11.7109375" style="8" customWidth="1"/>
    <col min="10766" max="10766" width="11.42578125" style="8" customWidth="1"/>
    <col min="10767" max="10767" width="12.7109375" style="8" customWidth="1"/>
    <col min="10768" max="10768" width="4.140625" style="8" customWidth="1"/>
    <col min="10769" max="10769" width="33.42578125" style="8" customWidth="1"/>
    <col min="10770" max="10770" width="12.5703125" style="8" customWidth="1"/>
    <col min="10771" max="10771" width="11.140625" style="8" customWidth="1"/>
    <col min="10772" max="10773" width="12.140625" style="8" customWidth="1"/>
    <col min="10774" max="10774" width="12.28515625" style="8" customWidth="1"/>
    <col min="10775" max="10775" width="9.28515625" style="8" customWidth="1"/>
    <col min="10776" max="10776" width="9.7109375" style="8" customWidth="1"/>
    <col min="10777" max="10777" width="10.140625" style="8" customWidth="1"/>
    <col min="10778" max="10778" width="9.7109375" style="8" customWidth="1"/>
    <col min="10779" max="11014" width="11.5703125" style="8"/>
    <col min="11015" max="11015" width="22.140625" style="8" customWidth="1"/>
    <col min="11016" max="11016" width="42.85546875" style="8" customWidth="1"/>
    <col min="11017" max="11017" width="11.5703125" style="8"/>
    <col min="11018" max="11019" width="11.28515625" style="8" customWidth="1"/>
    <col min="11020" max="11020" width="12.140625" style="8" customWidth="1"/>
    <col min="11021" max="11021" width="11.7109375" style="8" customWidth="1"/>
    <col min="11022" max="11022" width="11.42578125" style="8" customWidth="1"/>
    <col min="11023" max="11023" width="12.7109375" style="8" customWidth="1"/>
    <col min="11024" max="11024" width="4.140625" style="8" customWidth="1"/>
    <col min="11025" max="11025" width="33.42578125" style="8" customWidth="1"/>
    <col min="11026" max="11026" width="12.5703125" style="8" customWidth="1"/>
    <col min="11027" max="11027" width="11.140625" style="8" customWidth="1"/>
    <col min="11028" max="11029" width="12.140625" style="8" customWidth="1"/>
    <col min="11030" max="11030" width="12.28515625" style="8" customWidth="1"/>
    <col min="11031" max="11031" width="9.28515625" style="8" customWidth="1"/>
    <col min="11032" max="11032" width="9.7109375" style="8" customWidth="1"/>
    <col min="11033" max="11033" width="10.140625" style="8" customWidth="1"/>
    <col min="11034" max="11034" width="9.7109375" style="8" customWidth="1"/>
    <col min="11035" max="11270" width="11.5703125" style="8"/>
    <col min="11271" max="11271" width="22.140625" style="8" customWidth="1"/>
    <col min="11272" max="11272" width="42.85546875" style="8" customWidth="1"/>
    <col min="11273" max="11273" width="11.5703125" style="8"/>
    <col min="11274" max="11275" width="11.28515625" style="8" customWidth="1"/>
    <col min="11276" max="11276" width="12.140625" style="8" customWidth="1"/>
    <col min="11277" max="11277" width="11.7109375" style="8" customWidth="1"/>
    <col min="11278" max="11278" width="11.42578125" style="8" customWidth="1"/>
    <col min="11279" max="11279" width="12.7109375" style="8" customWidth="1"/>
    <col min="11280" max="11280" width="4.140625" style="8" customWidth="1"/>
    <col min="11281" max="11281" width="33.42578125" style="8" customWidth="1"/>
    <col min="11282" max="11282" width="12.5703125" style="8" customWidth="1"/>
    <col min="11283" max="11283" width="11.140625" style="8" customWidth="1"/>
    <col min="11284" max="11285" width="12.140625" style="8" customWidth="1"/>
    <col min="11286" max="11286" width="12.28515625" style="8" customWidth="1"/>
    <col min="11287" max="11287" width="9.28515625" style="8" customWidth="1"/>
    <col min="11288" max="11288" width="9.7109375" style="8" customWidth="1"/>
    <col min="11289" max="11289" width="10.140625" style="8" customWidth="1"/>
    <col min="11290" max="11290" width="9.7109375" style="8" customWidth="1"/>
    <col min="11291" max="11526" width="11.5703125" style="8"/>
    <col min="11527" max="11527" width="22.140625" style="8" customWidth="1"/>
    <col min="11528" max="11528" width="42.85546875" style="8" customWidth="1"/>
    <col min="11529" max="11529" width="11.5703125" style="8"/>
    <col min="11530" max="11531" width="11.28515625" style="8" customWidth="1"/>
    <col min="11532" max="11532" width="12.140625" style="8" customWidth="1"/>
    <col min="11533" max="11533" width="11.7109375" style="8" customWidth="1"/>
    <col min="11534" max="11534" width="11.42578125" style="8" customWidth="1"/>
    <col min="11535" max="11535" width="12.7109375" style="8" customWidth="1"/>
    <col min="11536" max="11536" width="4.140625" style="8" customWidth="1"/>
    <col min="11537" max="11537" width="33.42578125" style="8" customWidth="1"/>
    <col min="11538" max="11538" width="12.5703125" style="8" customWidth="1"/>
    <col min="11539" max="11539" width="11.140625" style="8" customWidth="1"/>
    <col min="11540" max="11541" width="12.140625" style="8" customWidth="1"/>
    <col min="11542" max="11542" width="12.28515625" style="8" customWidth="1"/>
    <col min="11543" max="11543" width="9.28515625" style="8" customWidth="1"/>
    <col min="11544" max="11544" width="9.7109375" style="8" customWidth="1"/>
    <col min="11545" max="11545" width="10.140625" style="8" customWidth="1"/>
    <col min="11546" max="11546" width="9.7109375" style="8" customWidth="1"/>
    <col min="11547" max="11782" width="11.5703125" style="8"/>
    <col min="11783" max="11783" width="22.140625" style="8" customWidth="1"/>
    <col min="11784" max="11784" width="42.85546875" style="8" customWidth="1"/>
    <col min="11785" max="11785" width="11.5703125" style="8"/>
    <col min="11786" max="11787" width="11.28515625" style="8" customWidth="1"/>
    <col min="11788" max="11788" width="12.140625" style="8" customWidth="1"/>
    <col min="11789" max="11789" width="11.7109375" style="8" customWidth="1"/>
    <col min="11790" max="11790" width="11.42578125" style="8" customWidth="1"/>
    <col min="11791" max="11791" width="12.7109375" style="8" customWidth="1"/>
    <col min="11792" max="11792" width="4.140625" style="8" customWidth="1"/>
    <col min="11793" max="11793" width="33.42578125" style="8" customWidth="1"/>
    <col min="11794" max="11794" width="12.5703125" style="8" customWidth="1"/>
    <col min="11795" max="11795" width="11.140625" style="8" customWidth="1"/>
    <col min="11796" max="11797" width="12.140625" style="8" customWidth="1"/>
    <col min="11798" max="11798" width="12.28515625" style="8" customWidth="1"/>
    <col min="11799" max="11799" width="9.28515625" style="8" customWidth="1"/>
    <col min="11800" max="11800" width="9.7109375" style="8" customWidth="1"/>
    <col min="11801" max="11801" width="10.140625" style="8" customWidth="1"/>
    <col min="11802" max="11802" width="9.7109375" style="8" customWidth="1"/>
    <col min="11803" max="12038" width="11.5703125" style="8"/>
    <col min="12039" max="12039" width="22.140625" style="8" customWidth="1"/>
    <col min="12040" max="12040" width="42.85546875" style="8" customWidth="1"/>
    <col min="12041" max="12041" width="11.5703125" style="8"/>
    <col min="12042" max="12043" width="11.28515625" style="8" customWidth="1"/>
    <col min="12044" max="12044" width="12.140625" style="8" customWidth="1"/>
    <col min="12045" max="12045" width="11.7109375" style="8" customWidth="1"/>
    <col min="12046" max="12046" width="11.42578125" style="8" customWidth="1"/>
    <col min="12047" max="12047" width="12.7109375" style="8" customWidth="1"/>
    <col min="12048" max="12048" width="4.140625" style="8" customWidth="1"/>
    <col min="12049" max="12049" width="33.42578125" style="8" customWidth="1"/>
    <col min="12050" max="12050" width="12.5703125" style="8" customWidth="1"/>
    <col min="12051" max="12051" width="11.140625" style="8" customWidth="1"/>
    <col min="12052" max="12053" width="12.140625" style="8" customWidth="1"/>
    <col min="12054" max="12054" width="12.28515625" style="8" customWidth="1"/>
    <col min="12055" max="12055" width="9.28515625" style="8" customWidth="1"/>
    <col min="12056" max="12056" width="9.7109375" style="8" customWidth="1"/>
    <col min="12057" max="12057" width="10.140625" style="8" customWidth="1"/>
    <col min="12058" max="12058" width="9.7109375" style="8" customWidth="1"/>
    <col min="12059" max="12294" width="11.5703125" style="8"/>
    <col min="12295" max="12295" width="22.140625" style="8" customWidth="1"/>
    <col min="12296" max="12296" width="42.85546875" style="8" customWidth="1"/>
    <col min="12297" max="12297" width="11.5703125" style="8"/>
    <col min="12298" max="12299" width="11.28515625" style="8" customWidth="1"/>
    <col min="12300" max="12300" width="12.140625" style="8" customWidth="1"/>
    <col min="12301" max="12301" width="11.7109375" style="8" customWidth="1"/>
    <col min="12302" max="12302" width="11.42578125" style="8" customWidth="1"/>
    <col min="12303" max="12303" width="12.7109375" style="8" customWidth="1"/>
    <col min="12304" max="12304" width="4.140625" style="8" customWidth="1"/>
    <col min="12305" max="12305" width="33.42578125" style="8" customWidth="1"/>
    <col min="12306" max="12306" width="12.5703125" style="8" customWidth="1"/>
    <col min="12307" max="12307" width="11.140625" style="8" customWidth="1"/>
    <col min="12308" max="12309" width="12.140625" style="8" customWidth="1"/>
    <col min="12310" max="12310" width="12.28515625" style="8" customWidth="1"/>
    <col min="12311" max="12311" width="9.28515625" style="8" customWidth="1"/>
    <col min="12312" max="12312" width="9.7109375" style="8" customWidth="1"/>
    <col min="12313" max="12313" width="10.140625" style="8" customWidth="1"/>
    <col min="12314" max="12314" width="9.7109375" style="8" customWidth="1"/>
    <col min="12315" max="12550" width="11.5703125" style="8"/>
    <col min="12551" max="12551" width="22.140625" style="8" customWidth="1"/>
    <col min="12552" max="12552" width="42.85546875" style="8" customWidth="1"/>
    <col min="12553" max="12553" width="11.5703125" style="8"/>
    <col min="12554" max="12555" width="11.28515625" style="8" customWidth="1"/>
    <col min="12556" max="12556" width="12.140625" style="8" customWidth="1"/>
    <col min="12557" max="12557" width="11.7109375" style="8" customWidth="1"/>
    <col min="12558" max="12558" width="11.42578125" style="8" customWidth="1"/>
    <col min="12559" max="12559" width="12.7109375" style="8" customWidth="1"/>
    <col min="12560" max="12560" width="4.140625" style="8" customWidth="1"/>
    <col min="12561" max="12561" width="33.42578125" style="8" customWidth="1"/>
    <col min="12562" max="12562" width="12.5703125" style="8" customWidth="1"/>
    <col min="12563" max="12563" width="11.140625" style="8" customWidth="1"/>
    <col min="12564" max="12565" width="12.140625" style="8" customWidth="1"/>
    <col min="12566" max="12566" width="12.28515625" style="8" customWidth="1"/>
    <col min="12567" max="12567" width="9.28515625" style="8" customWidth="1"/>
    <col min="12568" max="12568" width="9.7109375" style="8" customWidth="1"/>
    <col min="12569" max="12569" width="10.140625" style="8" customWidth="1"/>
    <col min="12570" max="12570" width="9.7109375" style="8" customWidth="1"/>
    <col min="12571" max="12806" width="11.5703125" style="8"/>
    <col min="12807" max="12807" width="22.140625" style="8" customWidth="1"/>
    <col min="12808" max="12808" width="42.85546875" style="8" customWidth="1"/>
    <col min="12809" max="12809" width="11.5703125" style="8"/>
    <col min="12810" max="12811" width="11.28515625" style="8" customWidth="1"/>
    <col min="12812" max="12812" width="12.140625" style="8" customWidth="1"/>
    <col min="12813" max="12813" width="11.7109375" style="8" customWidth="1"/>
    <col min="12814" max="12814" width="11.42578125" style="8" customWidth="1"/>
    <col min="12815" max="12815" width="12.7109375" style="8" customWidth="1"/>
    <col min="12816" max="12816" width="4.140625" style="8" customWidth="1"/>
    <col min="12817" max="12817" width="33.42578125" style="8" customWidth="1"/>
    <col min="12818" max="12818" width="12.5703125" style="8" customWidth="1"/>
    <col min="12819" max="12819" width="11.140625" style="8" customWidth="1"/>
    <col min="12820" max="12821" width="12.140625" style="8" customWidth="1"/>
    <col min="12822" max="12822" width="12.28515625" style="8" customWidth="1"/>
    <col min="12823" max="12823" width="9.28515625" style="8" customWidth="1"/>
    <col min="12824" max="12824" width="9.7109375" style="8" customWidth="1"/>
    <col min="12825" max="12825" width="10.140625" style="8" customWidth="1"/>
    <col min="12826" max="12826" width="9.7109375" style="8" customWidth="1"/>
    <col min="12827" max="13062" width="11.5703125" style="8"/>
    <col min="13063" max="13063" width="22.140625" style="8" customWidth="1"/>
    <col min="13064" max="13064" width="42.85546875" style="8" customWidth="1"/>
    <col min="13065" max="13065" width="11.5703125" style="8"/>
    <col min="13066" max="13067" width="11.28515625" style="8" customWidth="1"/>
    <col min="13068" max="13068" width="12.140625" style="8" customWidth="1"/>
    <col min="13069" max="13069" width="11.7109375" style="8" customWidth="1"/>
    <col min="13070" max="13070" width="11.42578125" style="8" customWidth="1"/>
    <col min="13071" max="13071" width="12.7109375" style="8" customWidth="1"/>
    <col min="13072" max="13072" width="4.140625" style="8" customWidth="1"/>
    <col min="13073" max="13073" width="33.42578125" style="8" customWidth="1"/>
    <col min="13074" max="13074" width="12.5703125" style="8" customWidth="1"/>
    <col min="13075" max="13075" width="11.140625" style="8" customWidth="1"/>
    <col min="13076" max="13077" width="12.140625" style="8" customWidth="1"/>
    <col min="13078" max="13078" width="12.28515625" style="8" customWidth="1"/>
    <col min="13079" max="13079" width="9.28515625" style="8" customWidth="1"/>
    <col min="13080" max="13080" width="9.7109375" style="8" customWidth="1"/>
    <col min="13081" max="13081" width="10.140625" style="8" customWidth="1"/>
    <col min="13082" max="13082" width="9.7109375" style="8" customWidth="1"/>
    <col min="13083" max="13318" width="11.5703125" style="8"/>
    <col min="13319" max="13319" width="22.140625" style="8" customWidth="1"/>
    <col min="13320" max="13320" width="42.85546875" style="8" customWidth="1"/>
    <col min="13321" max="13321" width="11.5703125" style="8"/>
    <col min="13322" max="13323" width="11.28515625" style="8" customWidth="1"/>
    <col min="13324" max="13324" width="12.140625" style="8" customWidth="1"/>
    <col min="13325" max="13325" width="11.7109375" style="8" customWidth="1"/>
    <col min="13326" max="13326" width="11.42578125" style="8" customWidth="1"/>
    <col min="13327" max="13327" width="12.7109375" style="8" customWidth="1"/>
    <col min="13328" max="13328" width="4.140625" style="8" customWidth="1"/>
    <col min="13329" max="13329" width="33.42578125" style="8" customWidth="1"/>
    <col min="13330" max="13330" width="12.5703125" style="8" customWidth="1"/>
    <col min="13331" max="13331" width="11.140625" style="8" customWidth="1"/>
    <col min="13332" max="13333" width="12.140625" style="8" customWidth="1"/>
    <col min="13334" max="13334" width="12.28515625" style="8" customWidth="1"/>
    <col min="13335" max="13335" width="9.28515625" style="8" customWidth="1"/>
    <col min="13336" max="13336" width="9.7109375" style="8" customWidth="1"/>
    <col min="13337" max="13337" width="10.140625" style="8" customWidth="1"/>
    <col min="13338" max="13338" width="9.7109375" style="8" customWidth="1"/>
    <col min="13339" max="13574" width="11.5703125" style="8"/>
    <col min="13575" max="13575" width="22.140625" style="8" customWidth="1"/>
    <col min="13576" max="13576" width="42.85546875" style="8" customWidth="1"/>
    <col min="13577" max="13577" width="11.5703125" style="8"/>
    <col min="13578" max="13579" width="11.28515625" style="8" customWidth="1"/>
    <col min="13580" max="13580" width="12.140625" style="8" customWidth="1"/>
    <col min="13581" max="13581" width="11.7109375" style="8" customWidth="1"/>
    <col min="13582" max="13582" width="11.42578125" style="8" customWidth="1"/>
    <col min="13583" max="13583" width="12.7109375" style="8" customWidth="1"/>
    <col min="13584" max="13584" width="4.140625" style="8" customWidth="1"/>
    <col min="13585" max="13585" width="33.42578125" style="8" customWidth="1"/>
    <col min="13586" max="13586" width="12.5703125" style="8" customWidth="1"/>
    <col min="13587" max="13587" width="11.140625" style="8" customWidth="1"/>
    <col min="13588" max="13589" width="12.140625" style="8" customWidth="1"/>
    <col min="13590" max="13590" width="12.28515625" style="8" customWidth="1"/>
    <col min="13591" max="13591" width="9.28515625" style="8" customWidth="1"/>
    <col min="13592" max="13592" width="9.7109375" style="8" customWidth="1"/>
    <col min="13593" max="13593" width="10.140625" style="8" customWidth="1"/>
    <col min="13594" max="13594" width="9.7109375" style="8" customWidth="1"/>
    <col min="13595" max="13830" width="11.5703125" style="8"/>
    <col min="13831" max="13831" width="22.140625" style="8" customWidth="1"/>
    <col min="13832" max="13832" width="42.85546875" style="8" customWidth="1"/>
    <col min="13833" max="13833" width="11.5703125" style="8"/>
    <col min="13834" max="13835" width="11.28515625" style="8" customWidth="1"/>
    <col min="13836" max="13836" width="12.140625" style="8" customWidth="1"/>
    <col min="13837" max="13837" width="11.7109375" style="8" customWidth="1"/>
    <col min="13838" max="13838" width="11.42578125" style="8" customWidth="1"/>
    <col min="13839" max="13839" width="12.7109375" style="8" customWidth="1"/>
    <col min="13840" max="13840" width="4.140625" style="8" customWidth="1"/>
    <col min="13841" max="13841" width="33.42578125" style="8" customWidth="1"/>
    <col min="13842" max="13842" width="12.5703125" style="8" customWidth="1"/>
    <col min="13843" max="13843" width="11.140625" style="8" customWidth="1"/>
    <col min="13844" max="13845" width="12.140625" style="8" customWidth="1"/>
    <col min="13846" max="13846" width="12.28515625" style="8" customWidth="1"/>
    <col min="13847" max="13847" width="9.28515625" style="8" customWidth="1"/>
    <col min="13848" max="13848" width="9.7109375" style="8" customWidth="1"/>
    <col min="13849" max="13849" width="10.140625" style="8" customWidth="1"/>
    <col min="13850" max="13850" width="9.7109375" style="8" customWidth="1"/>
    <col min="13851" max="14086" width="11.5703125" style="8"/>
    <col min="14087" max="14087" width="22.140625" style="8" customWidth="1"/>
    <col min="14088" max="14088" width="42.85546875" style="8" customWidth="1"/>
    <col min="14089" max="14089" width="11.5703125" style="8"/>
    <col min="14090" max="14091" width="11.28515625" style="8" customWidth="1"/>
    <col min="14092" max="14092" width="12.140625" style="8" customWidth="1"/>
    <col min="14093" max="14093" width="11.7109375" style="8" customWidth="1"/>
    <col min="14094" max="14094" width="11.42578125" style="8" customWidth="1"/>
    <col min="14095" max="14095" width="12.7109375" style="8" customWidth="1"/>
    <col min="14096" max="14096" width="4.140625" style="8" customWidth="1"/>
    <col min="14097" max="14097" width="33.42578125" style="8" customWidth="1"/>
    <col min="14098" max="14098" width="12.5703125" style="8" customWidth="1"/>
    <col min="14099" max="14099" width="11.140625" style="8" customWidth="1"/>
    <col min="14100" max="14101" width="12.140625" style="8" customWidth="1"/>
    <col min="14102" max="14102" width="12.28515625" style="8" customWidth="1"/>
    <col min="14103" max="14103" width="9.28515625" style="8" customWidth="1"/>
    <col min="14104" max="14104" width="9.7109375" style="8" customWidth="1"/>
    <col min="14105" max="14105" width="10.140625" style="8" customWidth="1"/>
    <col min="14106" max="14106" width="9.7109375" style="8" customWidth="1"/>
    <col min="14107" max="14342" width="11.5703125" style="8"/>
    <col min="14343" max="14343" width="22.140625" style="8" customWidth="1"/>
    <col min="14344" max="14344" width="42.85546875" style="8" customWidth="1"/>
    <col min="14345" max="14345" width="11.5703125" style="8"/>
    <col min="14346" max="14347" width="11.28515625" style="8" customWidth="1"/>
    <col min="14348" max="14348" width="12.140625" style="8" customWidth="1"/>
    <col min="14349" max="14349" width="11.7109375" style="8" customWidth="1"/>
    <col min="14350" max="14350" width="11.42578125" style="8" customWidth="1"/>
    <col min="14351" max="14351" width="12.7109375" style="8" customWidth="1"/>
    <col min="14352" max="14352" width="4.140625" style="8" customWidth="1"/>
    <col min="14353" max="14353" width="33.42578125" style="8" customWidth="1"/>
    <col min="14354" max="14354" width="12.5703125" style="8" customWidth="1"/>
    <col min="14355" max="14355" width="11.140625" style="8" customWidth="1"/>
    <col min="14356" max="14357" width="12.140625" style="8" customWidth="1"/>
    <col min="14358" max="14358" width="12.28515625" style="8" customWidth="1"/>
    <col min="14359" max="14359" width="9.28515625" style="8" customWidth="1"/>
    <col min="14360" max="14360" width="9.7109375" style="8" customWidth="1"/>
    <col min="14361" max="14361" width="10.140625" style="8" customWidth="1"/>
    <col min="14362" max="14362" width="9.7109375" style="8" customWidth="1"/>
    <col min="14363" max="14598" width="11.5703125" style="8"/>
    <col min="14599" max="14599" width="22.140625" style="8" customWidth="1"/>
    <col min="14600" max="14600" width="42.85546875" style="8" customWidth="1"/>
    <col min="14601" max="14601" width="11.5703125" style="8"/>
    <col min="14602" max="14603" width="11.28515625" style="8" customWidth="1"/>
    <col min="14604" max="14604" width="12.140625" style="8" customWidth="1"/>
    <col min="14605" max="14605" width="11.7109375" style="8" customWidth="1"/>
    <col min="14606" max="14606" width="11.42578125" style="8" customWidth="1"/>
    <col min="14607" max="14607" width="12.7109375" style="8" customWidth="1"/>
    <col min="14608" max="14608" width="4.140625" style="8" customWidth="1"/>
    <col min="14609" max="14609" width="33.42578125" style="8" customWidth="1"/>
    <col min="14610" max="14610" width="12.5703125" style="8" customWidth="1"/>
    <col min="14611" max="14611" width="11.140625" style="8" customWidth="1"/>
    <col min="14612" max="14613" width="12.140625" style="8" customWidth="1"/>
    <col min="14614" max="14614" width="12.28515625" style="8" customWidth="1"/>
    <col min="14615" max="14615" width="9.28515625" style="8" customWidth="1"/>
    <col min="14616" max="14616" width="9.7109375" style="8" customWidth="1"/>
    <col min="14617" max="14617" width="10.140625" style="8" customWidth="1"/>
    <col min="14618" max="14618" width="9.7109375" style="8" customWidth="1"/>
    <col min="14619" max="14854" width="11.5703125" style="8"/>
    <col min="14855" max="14855" width="22.140625" style="8" customWidth="1"/>
    <col min="14856" max="14856" width="42.85546875" style="8" customWidth="1"/>
    <col min="14857" max="14857" width="11.5703125" style="8"/>
    <col min="14858" max="14859" width="11.28515625" style="8" customWidth="1"/>
    <col min="14860" max="14860" width="12.140625" style="8" customWidth="1"/>
    <col min="14861" max="14861" width="11.7109375" style="8" customWidth="1"/>
    <col min="14862" max="14862" width="11.42578125" style="8" customWidth="1"/>
    <col min="14863" max="14863" width="12.7109375" style="8" customWidth="1"/>
    <col min="14864" max="14864" width="4.140625" style="8" customWidth="1"/>
    <col min="14865" max="14865" width="33.42578125" style="8" customWidth="1"/>
    <col min="14866" max="14866" width="12.5703125" style="8" customWidth="1"/>
    <col min="14867" max="14867" width="11.140625" style="8" customWidth="1"/>
    <col min="14868" max="14869" width="12.140625" style="8" customWidth="1"/>
    <col min="14870" max="14870" width="12.28515625" style="8" customWidth="1"/>
    <col min="14871" max="14871" width="9.28515625" style="8" customWidth="1"/>
    <col min="14872" max="14872" width="9.7109375" style="8" customWidth="1"/>
    <col min="14873" max="14873" width="10.140625" style="8" customWidth="1"/>
    <col min="14874" max="14874" width="9.7109375" style="8" customWidth="1"/>
    <col min="14875" max="15110" width="11.5703125" style="8"/>
    <col min="15111" max="15111" width="22.140625" style="8" customWidth="1"/>
    <col min="15112" max="15112" width="42.85546875" style="8" customWidth="1"/>
    <col min="15113" max="15113" width="11.5703125" style="8"/>
    <col min="15114" max="15115" width="11.28515625" style="8" customWidth="1"/>
    <col min="15116" max="15116" width="12.140625" style="8" customWidth="1"/>
    <col min="15117" max="15117" width="11.7109375" style="8" customWidth="1"/>
    <col min="15118" max="15118" width="11.42578125" style="8" customWidth="1"/>
    <col min="15119" max="15119" width="12.7109375" style="8" customWidth="1"/>
    <col min="15120" max="15120" width="4.140625" style="8" customWidth="1"/>
    <col min="15121" max="15121" width="33.42578125" style="8" customWidth="1"/>
    <col min="15122" max="15122" width="12.5703125" style="8" customWidth="1"/>
    <col min="15123" max="15123" width="11.140625" style="8" customWidth="1"/>
    <col min="15124" max="15125" width="12.140625" style="8" customWidth="1"/>
    <col min="15126" max="15126" width="12.28515625" style="8" customWidth="1"/>
    <col min="15127" max="15127" width="9.28515625" style="8" customWidth="1"/>
    <col min="15128" max="15128" width="9.7109375" style="8" customWidth="1"/>
    <col min="15129" max="15129" width="10.140625" style="8" customWidth="1"/>
    <col min="15130" max="15130" width="9.7109375" style="8" customWidth="1"/>
    <col min="15131" max="15366" width="11.5703125" style="8"/>
    <col min="15367" max="15367" width="22.140625" style="8" customWidth="1"/>
    <col min="15368" max="15368" width="42.85546875" style="8" customWidth="1"/>
    <col min="15369" max="15369" width="11.5703125" style="8"/>
    <col min="15370" max="15371" width="11.28515625" style="8" customWidth="1"/>
    <col min="15372" max="15372" width="12.140625" style="8" customWidth="1"/>
    <col min="15373" max="15373" width="11.7109375" style="8" customWidth="1"/>
    <col min="15374" max="15374" width="11.42578125" style="8" customWidth="1"/>
    <col min="15375" max="15375" width="12.7109375" style="8" customWidth="1"/>
    <col min="15376" max="15376" width="4.140625" style="8" customWidth="1"/>
    <col min="15377" max="15377" width="33.42578125" style="8" customWidth="1"/>
    <col min="15378" max="15378" width="12.5703125" style="8" customWidth="1"/>
    <col min="15379" max="15379" width="11.140625" style="8" customWidth="1"/>
    <col min="15380" max="15381" width="12.140625" style="8" customWidth="1"/>
    <col min="15382" max="15382" width="12.28515625" style="8" customWidth="1"/>
    <col min="15383" max="15383" width="9.28515625" style="8" customWidth="1"/>
    <col min="15384" max="15384" width="9.7109375" style="8" customWidth="1"/>
    <col min="15385" max="15385" width="10.140625" style="8" customWidth="1"/>
    <col min="15386" max="15386" width="9.7109375" style="8" customWidth="1"/>
    <col min="15387" max="15622" width="11.5703125" style="8"/>
    <col min="15623" max="15623" width="22.140625" style="8" customWidth="1"/>
    <col min="15624" max="15624" width="42.85546875" style="8" customWidth="1"/>
    <col min="15625" max="15625" width="11.5703125" style="8"/>
    <col min="15626" max="15627" width="11.28515625" style="8" customWidth="1"/>
    <col min="15628" max="15628" width="12.140625" style="8" customWidth="1"/>
    <col min="15629" max="15629" width="11.7109375" style="8" customWidth="1"/>
    <col min="15630" max="15630" width="11.42578125" style="8" customWidth="1"/>
    <col min="15631" max="15631" width="12.7109375" style="8" customWidth="1"/>
    <col min="15632" max="15632" width="4.140625" style="8" customWidth="1"/>
    <col min="15633" max="15633" width="33.42578125" style="8" customWidth="1"/>
    <col min="15634" max="15634" width="12.5703125" style="8" customWidth="1"/>
    <col min="15635" max="15635" width="11.140625" style="8" customWidth="1"/>
    <col min="15636" max="15637" width="12.140625" style="8" customWidth="1"/>
    <col min="15638" max="15638" width="12.28515625" style="8" customWidth="1"/>
    <col min="15639" max="15639" width="9.28515625" style="8" customWidth="1"/>
    <col min="15640" max="15640" width="9.7109375" style="8" customWidth="1"/>
    <col min="15641" max="15641" width="10.140625" style="8" customWidth="1"/>
    <col min="15642" max="15642" width="9.7109375" style="8" customWidth="1"/>
    <col min="15643" max="15878" width="11.5703125" style="8"/>
    <col min="15879" max="15879" width="22.140625" style="8" customWidth="1"/>
    <col min="15880" max="15880" width="42.85546875" style="8" customWidth="1"/>
    <col min="15881" max="15881" width="11.5703125" style="8"/>
    <col min="15882" max="15883" width="11.28515625" style="8" customWidth="1"/>
    <col min="15884" max="15884" width="12.140625" style="8" customWidth="1"/>
    <col min="15885" max="15885" width="11.7109375" style="8" customWidth="1"/>
    <col min="15886" max="15886" width="11.42578125" style="8" customWidth="1"/>
    <col min="15887" max="15887" width="12.7109375" style="8" customWidth="1"/>
    <col min="15888" max="15888" width="4.140625" style="8" customWidth="1"/>
    <col min="15889" max="15889" width="33.42578125" style="8" customWidth="1"/>
    <col min="15890" max="15890" width="12.5703125" style="8" customWidth="1"/>
    <col min="15891" max="15891" width="11.140625" style="8" customWidth="1"/>
    <col min="15892" max="15893" width="12.140625" style="8" customWidth="1"/>
    <col min="15894" max="15894" width="12.28515625" style="8" customWidth="1"/>
    <col min="15895" max="15895" width="9.28515625" style="8" customWidth="1"/>
    <col min="15896" max="15896" width="9.7109375" style="8" customWidth="1"/>
    <col min="15897" max="15897" width="10.140625" style="8" customWidth="1"/>
    <col min="15898" max="15898" width="9.7109375" style="8" customWidth="1"/>
    <col min="15899" max="16134" width="11.5703125" style="8"/>
    <col min="16135" max="16135" width="22.140625" style="8" customWidth="1"/>
    <col min="16136" max="16136" width="42.85546875" style="8" customWidth="1"/>
    <col min="16137" max="16137" width="11.5703125" style="8"/>
    <col min="16138" max="16139" width="11.28515625" style="8" customWidth="1"/>
    <col min="16140" max="16140" width="12.140625" style="8" customWidth="1"/>
    <col min="16141" max="16141" width="11.7109375" style="8" customWidth="1"/>
    <col min="16142" max="16142" width="11.42578125" style="8" customWidth="1"/>
    <col min="16143" max="16143" width="12.7109375" style="8" customWidth="1"/>
    <col min="16144" max="16144" width="4.140625" style="8" customWidth="1"/>
    <col min="16145" max="16145" width="33.42578125" style="8" customWidth="1"/>
    <col min="16146" max="16146" width="12.5703125" style="8" customWidth="1"/>
    <col min="16147" max="16147" width="11.140625" style="8" customWidth="1"/>
    <col min="16148" max="16149" width="12.140625" style="8" customWidth="1"/>
    <col min="16150" max="16150" width="12.28515625" style="8" customWidth="1"/>
    <col min="16151" max="16151" width="9.28515625" style="8" customWidth="1"/>
    <col min="16152" max="16152" width="9.7109375" style="8" customWidth="1"/>
    <col min="16153" max="16153" width="10.140625" style="8" customWidth="1"/>
    <col min="16154" max="16154" width="9.7109375" style="8" customWidth="1"/>
    <col min="16155" max="16384" width="11.5703125" style="8"/>
  </cols>
  <sheetData>
    <row r="2" spans="1:29" ht="18.75" x14ac:dyDescent="0.3">
      <c r="A2" s="4"/>
      <c r="B2" s="5" t="s">
        <v>0</v>
      </c>
      <c r="C2" s="4"/>
      <c r="D2" s="4"/>
      <c r="E2" s="4"/>
      <c r="F2" s="4"/>
      <c r="G2" s="6"/>
      <c r="H2" s="6"/>
      <c r="I2" s="7"/>
      <c r="K2" s="5"/>
      <c r="L2" s="5" t="s">
        <v>1</v>
      </c>
      <c r="M2" s="5"/>
      <c r="N2" s="5"/>
      <c r="O2" s="5"/>
      <c r="P2" s="5"/>
      <c r="Q2" s="5"/>
      <c r="R2" s="5"/>
      <c r="S2" s="5"/>
      <c r="T2" s="5"/>
      <c r="U2" s="5"/>
      <c r="V2" s="9"/>
      <c r="W2" s="6"/>
      <c r="X2" s="10"/>
      <c r="Y2" s="10"/>
    </row>
    <row r="3" spans="1:29" ht="18.75" x14ac:dyDescent="0.3">
      <c r="A3" s="5" t="s">
        <v>2</v>
      </c>
      <c r="B3" s="5"/>
      <c r="C3" s="5"/>
      <c r="D3" s="5"/>
      <c r="E3" s="5"/>
      <c r="F3" s="5"/>
      <c r="G3" s="6"/>
      <c r="H3" s="6"/>
      <c r="I3" s="7"/>
      <c r="K3" s="5" t="s">
        <v>2</v>
      </c>
      <c r="L3" s="5"/>
      <c r="M3" s="5"/>
      <c r="N3" s="5"/>
      <c r="O3" s="5"/>
      <c r="P3" s="5"/>
      <c r="Q3" s="5"/>
      <c r="R3" s="5"/>
      <c r="S3" s="5"/>
      <c r="T3" s="5"/>
      <c r="U3" s="5"/>
      <c r="V3" s="9"/>
      <c r="W3" s="6"/>
      <c r="X3" s="10"/>
      <c r="Y3" s="10"/>
    </row>
    <row r="4" spans="1:29" ht="18.75" x14ac:dyDescent="0.3">
      <c r="A4" s="5" t="s">
        <v>3</v>
      </c>
      <c r="B4" s="5"/>
      <c r="C4" s="5"/>
      <c r="D4" s="5"/>
      <c r="E4" s="5"/>
      <c r="F4" s="5"/>
      <c r="G4" s="6"/>
      <c r="H4" s="6"/>
      <c r="I4" s="7"/>
      <c r="K4" s="5" t="s">
        <v>3</v>
      </c>
      <c r="L4" s="5"/>
      <c r="M4" s="5"/>
      <c r="N4" s="5"/>
      <c r="O4" s="5"/>
      <c r="P4" s="5"/>
      <c r="Q4" s="5"/>
      <c r="R4" s="5"/>
      <c r="S4" s="5"/>
      <c r="T4" s="5"/>
      <c r="U4" s="5"/>
      <c r="V4" s="9"/>
      <c r="W4" s="6"/>
      <c r="X4" s="10"/>
      <c r="Y4" s="10"/>
    </row>
    <row r="5" spans="1:29" ht="18.75" x14ac:dyDescent="0.3">
      <c r="A5" s="5" t="s">
        <v>152</v>
      </c>
      <c r="B5" s="5"/>
      <c r="C5" s="5"/>
      <c r="D5" s="5"/>
      <c r="E5" s="5"/>
      <c r="F5" s="5"/>
      <c r="G5" s="6"/>
      <c r="H5" s="6"/>
      <c r="I5" s="7"/>
      <c r="K5" s="5" t="s">
        <v>152</v>
      </c>
      <c r="L5" s="5"/>
      <c r="M5" s="5"/>
      <c r="N5" s="5"/>
      <c r="O5" s="5"/>
      <c r="P5" s="5"/>
      <c r="Q5" s="5"/>
      <c r="R5" s="5"/>
      <c r="S5" s="5"/>
      <c r="T5" s="5"/>
      <c r="U5" s="5"/>
      <c r="V5" s="9"/>
      <c r="W5" s="6"/>
      <c r="X5" s="10"/>
      <c r="Y5" s="10"/>
    </row>
    <row r="6" spans="1:29" ht="18.75" x14ac:dyDescent="0.3">
      <c r="A6" s="5" t="s">
        <v>124</v>
      </c>
      <c r="B6" s="5"/>
      <c r="C6" s="5"/>
      <c r="D6" s="5"/>
      <c r="E6" s="5"/>
      <c r="F6" s="5"/>
      <c r="G6" s="6"/>
      <c r="H6" s="6"/>
      <c r="I6" s="7"/>
      <c r="K6" s="5" t="s">
        <v>124</v>
      </c>
      <c r="L6" s="5"/>
      <c r="M6" s="5"/>
      <c r="N6" s="5"/>
      <c r="O6" s="5"/>
      <c r="P6" s="5"/>
      <c r="Q6" s="5"/>
      <c r="R6" s="5"/>
      <c r="S6" s="5"/>
      <c r="T6" s="5"/>
      <c r="U6" s="5"/>
      <c r="V6" s="9"/>
      <c r="W6" s="6"/>
      <c r="X6" s="10"/>
      <c r="Y6" s="10"/>
    </row>
    <row r="7" spans="1:29" ht="15.75" x14ac:dyDescent="0.25">
      <c r="A7" s="9"/>
      <c r="B7" s="9" t="s">
        <v>4</v>
      </c>
      <c r="C7" s="9"/>
      <c r="D7" s="9"/>
      <c r="E7" s="9"/>
      <c r="F7" s="9"/>
      <c r="G7" s="6"/>
      <c r="H7" s="6"/>
      <c r="I7" s="11"/>
      <c r="K7" s="9"/>
      <c r="L7" s="9" t="s">
        <v>4</v>
      </c>
      <c r="M7" s="9"/>
      <c r="N7" s="9"/>
      <c r="O7" s="9"/>
      <c r="P7" s="9"/>
      <c r="Q7" s="9"/>
      <c r="R7" s="9"/>
      <c r="S7" s="9"/>
      <c r="T7" s="9"/>
      <c r="U7" s="9"/>
      <c r="V7" s="9"/>
      <c r="W7" s="6"/>
      <c r="X7" s="10"/>
      <c r="Y7" s="10"/>
    </row>
    <row r="8" spans="1:29" ht="16.5" thickBot="1" x14ac:dyDescent="0.3">
      <c r="A8" s="9" t="s">
        <v>4</v>
      </c>
      <c r="B8" s="9"/>
      <c r="C8" s="9"/>
      <c r="D8" s="9"/>
      <c r="E8" s="9"/>
      <c r="F8" s="9"/>
      <c r="G8" s="6"/>
      <c r="H8" s="6"/>
      <c r="I8" s="7"/>
      <c r="K8" s="6" t="s">
        <v>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</row>
    <row r="9" spans="1:29" ht="15.75" thickBot="1" x14ac:dyDescent="0.3">
      <c r="A9" s="12" t="s">
        <v>6</v>
      </c>
      <c r="B9" s="13"/>
      <c r="C9" s="14"/>
      <c r="D9" s="14"/>
      <c r="E9" s="14"/>
      <c r="F9" s="14"/>
      <c r="G9" s="14"/>
      <c r="H9" s="15"/>
      <c r="I9" s="7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9" ht="16.5" thickBot="1" x14ac:dyDescent="0.3">
      <c r="A10" s="16" t="s">
        <v>7</v>
      </c>
      <c r="B10" s="17">
        <f>B12</f>
        <v>770.2</v>
      </c>
      <c r="C10" s="18"/>
      <c r="D10" s="18"/>
      <c r="E10" s="18"/>
      <c r="F10" s="18"/>
      <c r="G10" s="18"/>
      <c r="H10" s="19"/>
      <c r="I10" s="7"/>
      <c r="J10" s="20"/>
      <c r="K10" s="21"/>
      <c r="L10" s="22" t="s">
        <v>8</v>
      </c>
      <c r="M10" s="23" t="s">
        <v>9</v>
      </c>
      <c r="N10" s="22" t="s">
        <v>10</v>
      </c>
      <c r="O10" s="24" t="s">
        <v>147</v>
      </c>
      <c r="P10" s="24" t="s">
        <v>125</v>
      </c>
      <c r="Q10" s="24" t="s">
        <v>125</v>
      </c>
      <c r="R10" s="24" t="s">
        <v>126</v>
      </c>
      <c r="S10" s="24" t="s">
        <v>127</v>
      </c>
      <c r="T10" s="22" t="s">
        <v>128</v>
      </c>
      <c r="U10" s="24" t="s">
        <v>11</v>
      </c>
      <c r="V10" s="25"/>
      <c r="W10" s="26" t="s">
        <v>12</v>
      </c>
      <c r="X10" s="26" t="s">
        <v>4</v>
      </c>
      <c r="Y10" s="27" t="s">
        <v>4</v>
      </c>
    </row>
    <row r="11" spans="1:29" ht="15.75" x14ac:dyDescent="0.25">
      <c r="A11" s="28" t="s">
        <v>13</v>
      </c>
      <c r="B11" s="29" t="s">
        <v>14</v>
      </c>
      <c r="C11" s="30"/>
      <c r="D11" s="30"/>
      <c r="E11" s="30"/>
      <c r="F11" s="30"/>
      <c r="G11" s="30"/>
      <c r="H11" s="31"/>
      <c r="I11" s="7"/>
      <c r="J11" s="32"/>
      <c r="K11" s="33"/>
      <c r="L11" s="34" t="s">
        <v>15</v>
      </c>
      <c r="M11" s="35" t="s">
        <v>16</v>
      </c>
      <c r="N11" s="34" t="s">
        <v>17</v>
      </c>
      <c r="O11" s="34" t="s">
        <v>148</v>
      </c>
      <c r="P11" s="34" t="s">
        <v>129</v>
      </c>
      <c r="Q11" s="34" t="s">
        <v>129</v>
      </c>
      <c r="R11" s="34" t="s">
        <v>130</v>
      </c>
      <c r="S11" s="34" t="s">
        <v>129</v>
      </c>
      <c r="T11" s="34" t="s">
        <v>129</v>
      </c>
      <c r="U11" s="34" t="s">
        <v>18</v>
      </c>
      <c r="V11" s="34" t="s">
        <v>19</v>
      </c>
      <c r="W11" s="34" t="s">
        <v>20</v>
      </c>
      <c r="X11" s="34" t="s">
        <v>21</v>
      </c>
      <c r="Y11" s="34" t="s">
        <v>22</v>
      </c>
    </row>
    <row r="12" spans="1:29" ht="16.5" thickBot="1" x14ac:dyDescent="0.3">
      <c r="A12" s="36" t="s">
        <v>23</v>
      </c>
      <c r="B12" s="17">
        <v>770.2</v>
      </c>
      <c r="C12" s="18"/>
      <c r="D12" s="18"/>
      <c r="E12" s="18"/>
      <c r="F12" s="18"/>
      <c r="G12" s="18"/>
      <c r="H12" s="19"/>
      <c r="I12" s="7"/>
      <c r="J12" s="32"/>
      <c r="K12" s="33"/>
      <c r="L12" s="37" t="s">
        <v>4</v>
      </c>
      <c r="M12" s="38" t="s">
        <v>24</v>
      </c>
      <c r="N12" s="37" t="s">
        <v>25</v>
      </c>
      <c r="O12" s="37"/>
      <c r="P12" s="37" t="s">
        <v>131</v>
      </c>
      <c r="Q12" s="37" t="s">
        <v>132</v>
      </c>
      <c r="R12" s="37" t="s">
        <v>129</v>
      </c>
      <c r="S12" s="37"/>
      <c r="T12" s="37"/>
      <c r="U12" s="37" t="s">
        <v>26</v>
      </c>
      <c r="V12" s="37"/>
      <c r="W12" s="37"/>
      <c r="X12" s="37"/>
      <c r="Y12" s="37" t="s">
        <v>4</v>
      </c>
    </row>
    <row r="13" spans="1:29" ht="16.5" thickBot="1" x14ac:dyDescent="0.3">
      <c r="A13" s="39" t="s">
        <v>27</v>
      </c>
      <c r="B13" s="40">
        <v>0</v>
      </c>
      <c r="C13" s="41"/>
      <c r="D13" s="41"/>
      <c r="E13" s="41"/>
      <c r="F13" s="41"/>
      <c r="G13" s="41"/>
      <c r="H13" s="42"/>
      <c r="I13" s="7"/>
      <c r="J13" s="43"/>
      <c r="K13" s="44"/>
      <c r="L13" s="37" t="s">
        <v>28</v>
      </c>
      <c r="M13" s="38" t="s">
        <v>28</v>
      </c>
      <c r="N13" s="45" t="s">
        <v>28</v>
      </c>
      <c r="O13" s="38" t="s">
        <v>28</v>
      </c>
      <c r="P13" s="37" t="s">
        <v>28</v>
      </c>
      <c r="Q13" s="37" t="s">
        <v>28</v>
      </c>
      <c r="R13" s="37" t="s">
        <v>28</v>
      </c>
      <c r="S13" s="37" t="s">
        <v>28</v>
      </c>
      <c r="T13" s="37" t="s">
        <v>28</v>
      </c>
      <c r="U13" s="37" t="s">
        <v>29</v>
      </c>
      <c r="V13" s="37" t="s">
        <v>28</v>
      </c>
      <c r="W13" s="37" t="s">
        <v>28</v>
      </c>
      <c r="X13" s="37" t="s">
        <v>28</v>
      </c>
      <c r="Y13" s="37" t="s">
        <v>28</v>
      </c>
    </row>
    <row r="14" spans="1:29" ht="15.75" x14ac:dyDescent="0.25">
      <c r="A14" s="46"/>
      <c r="B14" s="47"/>
      <c r="C14" s="48" t="s">
        <v>30</v>
      </c>
      <c r="D14" s="49"/>
      <c r="E14" s="48" t="s">
        <v>31</v>
      </c>
      <c r="F14" s="49"/>
      <c r="G14" s="48" t="s">
        <v>32</v>
      </c>
      <c r="H14" s="49"/>
      <c r="I14" s="50"/>
      <c r="J14" s="51" t="s">
        <v>122</v>
      </c>
      <c r="K14" s="52" t="s">
        <v>153</v>
      </c>
      <c r="L14" s="53">
        <v>-35162.854000000094</v>
      </c>
      <c r="M14" s="53">
        <v>4524.74</v>
      </c>
      <c r="N14" s="53">
        <v>10033.65</v>
      </c>
      <c r="O14" s="54">
        <v>-924.52</v>
      </c>
      <c r="P14" s="53"/>
      <c r="Q14" s="53"/>
      <c r="R14" s="53"/>
      <c r="S14" s="53"/>
      <c r="T14" s="53"/>
      <c r="U14" s="55"/>
      <c r="V14" s="55"/>
      <c r="W14" s="55"/>
      <c r="X14" s="55"/>
      <c r="Y14" s="56"/>
    </row>
    <row r="15" spans="1:29" ht="15.75" x14ac:dyDescent="0.25">
      <c r="A15" s="57" t="s">
        <v>33</v>
      </c>
      <c r="B15" s="58" t="s">
        <v>34</v>
      </c>
      <c r="C15" s="59" t="s">
        <v>35</v>
      </c>
      <c r="D15" s="60" t="s">
        <v>36</v>
      </c>
      <c r="E15" s="59" t="s">
        <v>35</v>
      </c>
      <c r="F15" s="60" t="s">
        <v>36</v>
      </c>
      <c r="G15" s="59" t="s">
        <v>35</v>
      </c>
      <c r="H15" s="60" t="s">
        <v>36</v>
      </c>
      <c r="I15" s="50"/>
      <c r="J15" s="61" t="s">
        <v>4</v>
      </c>
      <c r="K15" s="62" t="s">
        <v>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9" ht="15.75" x14ac:dyDescent="0.25">
      <c r="A16" s="57" t="s">
        <v>37</v>
      </c>
      <c r="B16" s="63"/>
      <c r="C16" s="59" t="s">
        <v>38</v>
      </c>
      <c r="D16" s="60" t="s">
        <v>39</v>
      </c>
      <c r="E16" s="59" t="s">
        <v>38</v>
      </c>
      <c r="F16" s="60" t="s">
        <v>40</v>
      </c>
      <c r="G16" s="59" t="s">
        <v>38</v>
      </c>
      <c r="H16" s="60" t="s">
        <v>39</v>
      </c>
      <c r="I16" s="50"/>
      <c r="J16" s="61">
        <v>1</v>
      </c>
      <c r="K16" s="62" t="s">
        <v>154</v>
      </c>
      <c r="L16" s="2">
        <v>41751.280000000086</v>
      </c>
      <c r="M16" s="2">
        <v>1718.36</v>
      </c>
      <c r="N16" s="2">
        <v>0</v>
      </c>
      <c r="O16" s="2">
        <v>915.77</v>
      </c>
      <c r="P16" s="2">
        <v>57.670000000000073</v>
      </c>
      <c r="Q16" s="2">
        <v>252.34999999999991</v>
      </c>
      <c r="R16" s="2">
        <v>68.37</v>
      </c>
      <c r="S16" s="2">
        <v>51.080000000000041</v>
      </c>
      <c r="T16" s="2">
        <v>844.57999999999947</v>
      </c>
      <c r="U16" s="2">
        <v>-133.53999999999996</v>
      </c>
      <c r="V16" s="2">
        <v>-834.03</v>
      </c>
      <c r="W16" s="2">
        <v>44.36</v>
      </c>
      <c r="X16" s="2">
        <v>656.13</v>
      </c>
      <c r="Y16" s="3">
        <v>0</v>
      </c>
      <c r="AA16" s="64"/>
      <c r="AB16" s="64"/>
      <c r="AC16" s="65"/>
    </row>
    <row r="17" spans="1:29" ht="15.75" x14ac:dyDescent="0.25">
      <c r="A17" s="57"/>
      <c r="B17" s="63"/>
      <c r="C17" s="16"/>
      <c r="D17" s="60" t="s">
        <v>41</v>
      </c>
      <c r="E17" s="16"/>
      <c r="F17" s="60" t="s">
        <v>41</v>
      </c>
      <c r="G17" s="16"/>
      <c r="H17" s="60" t="s">
        <v>41</v>
      </c>
      <c r="I17" s="50"/>
      <c r="J17" s="61">
        <v>2</v>
      </c>
      <c r="K17" s="62" t="s">
        <v>155</v>
      </c>
      <c r="L17" s="2">
        <f>16458.73+266903.22+12.12-94.51</f>
        <v>283279.55999999994</v>
      </c>
      <c r="M17" s="2">
        <v>6.89</v>
      </c>
      <c r="N17" s="2">
        <v>0</v>
      </c>
      <c r="O17" s="2">
        <v>3.45</v>
      </c>
      <c r="P17" s="2">
        <v>558.88</v>
      </c>
      <c r="Q17" s="2">
        <v>2551.8000000000002</v>
      </c>
      <c r="R17" s="2">
        <v>774.85</v>
      </c>
      <c r="S17" s="2">
        <v>499.81</v>
      </c>
      <c r="T17" s="2">
        <f>16059.32+94.51</f>
        <v>16153.83</v>
      </c>
      <c r="U17" s="2">
        <f t="shared" ref="U17:U18" si="0">V17+W17+X17+Y17</f>
        <v>0.12999999999999989</v>
      </c>
      <c r="V17" s="2">
        <f>-2.43+0.09</f>
        <v>-2.3400000000000003</v>
      </c>
      <c r="W17" s="2">
        <v>0.06</v>
      </c>
      <c r="X17" s="2">
        <v>2.41</v>
      </c>
      <c r="Y17" s="3">
        <v>0</v>
      </c>
      <c r="AC17" s="65"/>
    </row>
    <row r="18" spans="1:29" ht="15.75" x14ac:dyDescent="0.25">
      <c r="A18" s="66"/>
      <c r="B18" s="67"/>
      <c r="C18" s="68" t="s">
        <v>29</v>
      </c>
      <c r="D18" s="69" t="s">
        <v>28</v>
      </c>
      <c r="E18" s="68" t="s">
        <v>29</v>
      </c>
      <c r="F18" s="69" t="s">
        <v>28</v>
      </c>
      <c r="G18" s="68" t="s">
        <v>29</v>
      </c>
      <c r="H18" s="69" t="s">
        <v>28</v>
      </c>
      <c r="I18" s="50"/>
      <c r="J18" s="61">
        <v>3</v>
      </c>
      <c r="K18" s="62" t="s">
        <v>156</v>
      </c>
      <c r="L18" s="2">
        <f>16408.91+266080.54+14.32+12.12</f>
        <v>282515.88999999996</v>
      </c>
      <c r="M18" s="2">
        <v>6.89</v>
      </c>
      <c r="N18" s="2">
        <v>0</v>
      </c>
      <c r="O18" s="2">
        <v>3.45</v>
      </c>
      <c r="P18" s="2">
        <v>552.57000000000005</v>
      </c>
      <c r="Q18" s="2">
        <v>2516.36</v>
      </c>
      <c r="R18" s="2">
        <v>766.29</v>
      </c>
      <c r="S18" s="2">
        <v>494.27</v>
      </c>
      <c r="T18" s="2">
        <v>15258.03</v>
      </c>
      <c r="U18" s="2">
        <f t="shared" si="0"/>
        <v>-11.85</v>
      </c>
      <c r="V18" s="2">
        <f>-11.94-2.38</f>
        <v>-14.32</v>
      </c>
      <c r="W18" s="2">
        <v>0.06</v>
      </c>
      <c r="X18" s="2">
        <v>2.41</v>
      </c>
      <c r="Y18" s="3">
        <v>0</v>
      </c>
      <c r="AC18" s="65"/>
    </row>
    <row r="19" spans="1:29" ht="16.5" customHeight="1" x14ac:dyDescent="0.25">
      <c r="A19" s="70" t="s">
        <v>42</v>
      </c>
      <c r="B19" s="58" t="s">
        <v>43</v>
      </c>
      <c r="C19" s="71">
        <f>D19*12*770.2</f>
        <v>36415.056000000004</v>
      </c>
      <c r="D19" s="72">
        <v>3.94</v>
      </c>
      <c r="E19" s="71">
        <f>F19*12*770.2</f>
        <v>36415.056000000004</v>
      </c>
      <c r="F19" s="72">
        <v>3.94</v>
      </c>
      <c r="G19" s="71">
        <f>C19-E19</f>
        <v>0</v>
      </c>
      <c r="H19" s="72">
        <f>D19-F19</f>
        <v>0</v>
      </c>
      <c r="I19" s="73"/>
      <c r="J19" s="61"/>
      <c r="K19" s="62"/>
      <c r="L19" s="7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9" ht="16.5" customHeight="1" x14ac:dyDescent="0.25">
      <c r="A20" s="70" t="s">
        <v>44</v>
      </c>
      <c r="B20" s="58" t="s">
        <v>45</v>
      </c>
      <c r="C20" s="75"/>
      <c r="D20" s="76"/>
      <c r="E20" s="75"/>
      <c r="F20" s="76"/>
      <c r="G20" s="75"/>
      <c r="H20" s="76"/>
      <c r="I20" s="50"/>
      <c r="J20" s="61"/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9" ht="16.5" customHeight="1" x14ac:dyDescent="0.25">
      <c r="A21" s="70" t="s">
        <v>46</v>
      </c>
      <c r="B21" s="58" t="s">
        <v>47</v>
      </c>
      <c r="C21" s="75"/>
      <c r="D21" s="76"/>
      <c r="E21" s="75"/>
      <c r="F21" s="76"/>
      <c r="G21" s="75"/>
      <c r="H21" s="76"/>
      <c r="I21" s="50"/>
      <c r="J21" s="61"/>
      <c r="K21" s="62"/>
      <c r="L21" s="74"/>
      <c r="M21" s="74"/>
      <c r="N21" s="74"/>
      <c r="O21" s="74"/>
      <c r="P21" s="74"/>
      <c r="Q21" s="74"/>
      <c r="R21" s="74"/>
      <c r="S21" s="74"/>
      <c r="T21" s="74"/>
      <c r="U21" s="2"/>
      <c r="V21" s="74"/>
      <c r="W21" s="74"/>
      <c r="X21" s="74"/>
      <c r="Y21" s="77"/>
      <c r="AA21" s="65"/>
    </row>
    <row r="22" spans="1:29" ht="16.5" customHeight="1" x14ac:dyDescent="0.25">
      <c r="A22" s="70" t="s">
        <v>48</v>
      </c>
      <c r="B22" s="58" t="s">
        <v>49</v>
      </c>
      <c r="C22" s="75"/>
      <c r="D22" s="76"/>
      <c r="E22" s="75"/>
      <c r="F22" s="76"/>
      <c r="G22" s="75"/>
      <c r="H22" s="76"/>
      <c r="I22" s="50"/>
      <c r="J22" s="61">
        <v>4</v>
      </c>
      <c r="K22" s="62" t="s">
        <v>157</v>
      </c>
      <c r="L22" s="2">
        <f>L16+L17-L18</f>
        <v>42514.95000000007</v>
      </c>
      <c r="M22" s="2">
        <f t="shared" ref="M22:T22" si="1">M16+M17-M18</f>
        <v>1718.36</v>
      </c>
      <c r="N22" s="2">
        <f t="shared" si="1"/>
        <v>0</v>
      </c>
      <c r="O22" s="2">
        <f t="shared" si="1"/>
        <v>915.77</v>
      </c>
      <c r="P22" s="2">
        <f t="shared" si="1"/>
        <v>63.980000000000018</v>
      </c>
      <c r="Q22" s="2">
        <f t="shared" si="1"/>
        <v>287.78999999999996</v>
      </c>
      <c r="R22" s="2">
        <f t="shared" si="1"/>
        <v>76.930000000000064</v>
      </c>
      <c r="S22" s="2">
        <f t="shared" si="1"/>
        <v>56.620000000000118</v>
      </c>
      <c r="T22" s="2">
        <f t="shared" si="1"/>
        <v>1740.3799999999992</v>
      </c>
      <c r="U22" s="2">
        <f>V22+W22+X22+Y22</f>
        <v>-121.55999999999995</v>
      </c>
      <c r="V22" s="2">
        <f>V16+V17-V18</f>
        <v>-822.05</v>
      </c>
      <c r="W22" s="2">
        <f>W16+W17-W18</f>
        <v>44.36</v>
      </c>
      <c r="X22" s="2">
        <f>X16+X17-X18</f>
        <v>656.13</v>
      </c>
      <c r="Y22" s="3">
        <f>Y16+Y17-Y18</f>
        <v>0</v>
      </c>
      <c r="AA22" s="64"/>
    </row>
    <row r="23" spans="1:29" ht="16.5" customHeight="1" x14ac:dyDescent="0.25">
      <c r="A23" s="57" t="s">
        <v>50</v>
      </c>
      <c r="B23" s="58" t="s">
        <v>136</v>
      </c>
      <c r="C23" s="75"/>
      <c r="D23" s="76"/>
      <c r="E23" s="75"/>
      <c r="F23" s="76"/>
      <c r="G23" s="75"/>
      <c r="H23" s="76"/>
      <c r="I23" s="50"/>
      <c r="J23" s="61"/>
      <c r="K23" s="62" t="s">
        <v>4</v>
      </c>
      <c r="L23" s="74" t="s">
        <v>4</v>
      </c>
      <c r="M23" s="74"/>
      <c r="N23" s="74"/>
      <c r="O23" s="74"/>
      <c r="P23" s="74"/>
      <c r="Q23" s="74"/>
      <c r="R23" s="74"/>
      <c r="S23" s="74"/>
      <c r="T23" s="74"/>
      <c r="U23" s="2"/>
      <c r="V23" s="2"/>
      <c r="W23" s="2"/>
      <c r="X23" s="2"/>
      <c r="Y23" s="3" t="s">
        <v>4</v>
      </c>
      <c r="AA23" s="65"/>
    </row>
    <row r="24" spans="1:29" ht="16.5" customHeight="1" x14ac:dyDescent="0.25">
      <c r="A24" s="57" t="s">
        <v>51</v>
      </c>
      <c r="B24" s="58" t="s">
        <v>52</v>
      </c>
      <c r="C24" s="75"/>
      <c r="D24" s="76"/>
      <c r="E24" s="75"/>
      <c r="F24" s="76"/>
      <c r="G24" s="75"/>
      <c r="H24" s="76"/>
      <c r="I24" s="50"/>
      <c r="J24" s="61">
        <v>5</v>
      </c>
      <c r="K24" s="62" t="s">
        <v>53</v>
      </c>
      <c r="L24" s="2">
        <v>281872.52</v>
      </c>
      <c r="M24" s="2">
        <v>0</v>
      </c>
      <c r="N24" s="2">
        <v>0</v>
      </c>
      <c r="O24" s="2">
        <v>0</v>
      </c>
      <c r="P24" s="2"/>
      <c r="Q24" s="2"/>
      <c r="R24" s="2"/>
      <c r="S24" s="2"/>
      <c r="T24" s="2"/>
      <c r="U24" s="2"/>
      <c r="V24" s="2"/>
      <c r="W24" s="2"/>
      <c r="X24" s="2"/>
      <c r="Y24" s="3" t="s">
        <v>4</v>
      </c>
      <c r="AA24" s="65"/>
    </row>
    <row r="25" spans="1:29" ht="15.75" customHeight="1" x14ac:dyDescent="0.25">
      <c r="A25" s="57" t="s">
        <v>54</v>
      </c>
      <c r="B25" s="58" t="s">
        <v>55</v>
      </c>
      <c r="C25" s="75"/>
      <c r="D25" s="76"/>
      <c r="E25" s="75"/>
      <c r="F25" s="76"/>
      <c r="G25" s="75"/>
      <c r="H25" s="76"/>
      <c r="I25" s="50"/>
      <c r="J25" s="61">
        <v>6</v>
      </c>
      <c r="K25" s="62" t="s">
        <v>56</v>
      </c>
      <c r="L25" s="2">
        <f>L17-L24</f>
        <v>1407.0399999999208</v>
      </c>
      <c r="M25" s="2">
        <f>M17-M24</f>
        <v>6.89</v>
      </c>
      <c r="N25" s="2">
        <f>N17-N24</f>
        <v>0</v>
      </c>
      <c r="O25" s="2">
        <f>O17-O24</f>
        <v>3.45</v>
      </c>
      <c r="P25" s="2"/>
      <c r="Q25" s="2"/>
      <c r="R25" s="2"/>
      <c r="S25" s="2"/>
      <c r="T25" s="2"/>
      <c r="U25" s="2"/>
      <c r="V25" s="2"/>
      <c r="W25" s="2"/>
      <c r="X25" s="2"/>
      <c r="Y25" s="3" t="s">
        <v>4</v>
      </c>
    </row>
    <row r="26" spans="1:29" ht="15.75" customHeight="1" x14ac:dyDescent="0.25">
      <c r="A26" s="57" t="s">
        <v>57</v>
      </c>
      <c r="B26" s="58" t="s">
        <v>58</v>
      </c>
      <c r="C26" s="75"/>
      <c r="D26" s="76"/>
      <c r="E26" s="75"/>
      <c r="F26" s="76"/>
      <c r="G26" s="75"/>
      <c r="H26" s="76"/>
      <c r="I26" s="50"/>
      <c r="J26" s="61"/>
      <c r="K26" s="62" t="s">
        <v>59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 t="s">
        <v>4</v>
      </c>
    </row>
    <row r="27" spans="1:29" ht="15.75" x14ac:dyDescent="0.25">
      <c r="A27" s="57" t="s">
        <v>60</v>
      </c>
      <c r="B27" s="58"/>
      <c r="C27" s="75"/>
      <c r="D27" s="76"/>
      <c r="E27" s="75"/>
      <c r="F27" s="76"/>
      <c r="G27" s="75"/>
      <c r="H27" s="76"/>
      <c r="I27" s="50"/>
      <c r="J27" s="61"/>
      <c r="K27" s="62" t="s">
        <v>61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 t="s">
        <v>4</v>
      </c>
    </row>
    <row r="28" spans="1:29" ht="15.75" x14ac:dyDescent="0.25">
      <c r="A28" s="57"/>
      <c r="B28" s="58"/>
      <c r="C28" s="75"/>
      <c r="D28" s="76"/>
      <c r="E28" s="75"/>
      <c r="F28" s="76"/>
      <c r="G28" s="75"/>
      <c r="H28" s="76"/>
      <c r="I28" s="50"/>
      <c r="J28" s="61" t="s">
        <v>4</v>
      </c>
      <c r="K28" s="62" t="s">
        <v>4</v>
      </c>
      <c r="L28" s="74"/>
      <c r="M28" s="74"/>
      <c r="N28" s="74"/>
      <c r="O28" s="74"/>
      <c r="P28" s="74"/>
      <c r="Q28" s="74"/>
      <c r="R28" s="74"/>
      <c r="S28" s="74"/>
      <c r="T28" s="74"/>
      <c r="U28" s="2"/>
      <c r="V28" s="2"/>
      <c r="W28" s="2"/>
      <c r="X28" s="2"/>
      <c r="Y28" s="77" t="s">
        <v>4</v>
      </c>
    </row>
    <row r="29" spans="1:29" ht="15.75" x14ac:dyDescent="0.25">
      <c r="A29" s="57"/>
      <c r="B29" s="58"/>
      <c r="C29" s="75"/>
      <c r="D29" s="76"/>
      <c r="E29" s="75"/>
      <c r="F29" s="76"/>
      <c r="G29" s="75"/>
      <c r="H29" s="76"/>
      <c r="I29" s="50"/>
      <c r="J29" s="61">
        <v>7</v>
      </c>
      <c r="K29" s="62" t="s">
        <v>62</v>
      </c>
      <c r="L29" s="2">
        <f>L18-L24</f>
        <v>643.36999999993714</v>
      </c>
      <c r="M29" s="2">
        <f t="shared" ref="M29" si="2">M18-M24</f>
        <v>6.89</v>
      </c>
      <c r="N29" s="2">
        <f>N18-N24</f>
        <v>0</v>
      </c>
      <c r="O29" s="2">
        <f>O18-O24</f>
        <v>3.45</v>
      </c>
      <c r="P29" s="2"/>
      <c r="Q29" s="2"/>
      <c r="R29" s="2"/>
      <c r="S29" s="2"/>
      <c r="T29" s="2"/>
      <c r="U29" s="2"/>
      <c r="V29" s="2"/>
      <c r="W29" s="2"/>
      <c r="X29" s="74"/>
      <c r="Y29" s="77"/>
    </row>
    <row r="30" spans="1:29" ht="15.75" x14ac:dyDescent="0.25">
      <c r="A30" s="57"/>
      <c r="B30" s="58"/>
      <c r="C30" s="75"/>
      <c r="D30" s="76"/>
      <c r="E30" s="75"/>
      <c r="F30" s="76"/>
      <c r="G30" s="75"/>
      <c r="H30" s="76"/>
      <c r="I30" s="50"/>
      <c r="J30" s="61"/>
      <c r="K30" s="62" t="s">
        <v>63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7"/>
    </row>
    <row r="31" spans="1:29" ht="15.75" x14ac:dyDescent="0.25">
      <c r="A31" s="57"/>
      <c r="B31" s="58"/>
      <c r="C31" s="75"/>
      <c r="D31" s="76"/>
      <c r="E31" s="75"/>
      <c r="F31" s="76"/>
      <c r="G31" s="75"/>
      <c r="H31" s="76"/>
      <c r="I31" s="50"/>
      <c r="J31" s="61"/>
      <c r="K31" s="62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7"/>
    </row>
    <row r="32" spans="1:29" ht="15.75" x14ac:dyDescent="0.25">
      <c r="A32" s="57"/>
      <c r="B32" s="58"/>
      <c r="C32" s="75"/>
      <c r="D32" s="76"/>
      <c r="E32" s="75"/>
      <c r="F32" s="76"/>
      <c r="G32" s="75"/>
      <c r="H32" s="76"/>
      <c r="I32" s="50"/>
      <c r="J32" s="78" t="s">
        <v>123</v>
      </c>
      <c r="K32" s="79" t="s">
        <v>158</v>
      </c>
      <c r="L32" s="80">
        <f>L14+L29</f>
        <v>-34519.484000000157</v>
      </c>
      <c r="M32" s="80">
        <f t="shared" ref="M32:O32" si="3">M14+M29</f>
        <v>4531.63</v>
      </c>
      <c r="N32" s="80">
        <f t="shared" si="3"/>
        <v>10033.65</v>
      </c>
      <c r="O32" s="80">
        <f t="shared" si="3"/>
        <v>-921.06999999999994</v>
      </c>
      <c r="P32" s="80"/>
      <c r="Q32" s="80"/>
      <c r="R32" s="80"/>
      <c r="S32" s="80"/>
      <c r="T32" s="80"/>
      <c r="U32" s="2"/>
      <c r="V32" s="2"/>
      <c r="W32" s="2"/>
      <c r="X32" s="2"/>
      <c r="Y32" s="3"/>
    </row>
    <row r="33" spans="1:25" ht="15.75" x14ac:dyDescent="0.25">
      <c r="A33" s="57"/>
      <c r="B33" s="58" t="s">
        <v>4</v>
      </c>
      <c r="C33" s="75"/>
      <c r="D33" s="76"/>
      <c r="E33" s="75"/>
      <c r="F33" s="76"/>
      <c r="G33" s="75"/>
      <c r="H33" s="76"/>
      <c r="I33" s="50"/>
      <c r="J33" s="81"/>
      <c r="K33" s="82" t="s">
        <v>4</v>
      </c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84"/>
      <c r="W33" s="84"/>
      <c r="X33" s="84"/>
      <c r="Y33" s="85"/>
    </row>
    <row r="34" spans="1:25" ht="15.75" x14ac:dyDescent="0.25">
      <c r="A34" s="86" t="s">
        <v>64</v>
      </c>
      <c r="B34" s="87" t="s">
        <v>43</v>
      </c>
      <c r="C34" s="71">
        <f>D34*12*770.2</f>
        <v>35675.664000000004</v>
      </c>
      <c r="D34" s="88">
        <v>3.86</v>
      </c>
      <c r="E34" s="71">
        <f>F34*12*770.2</f>
        <v>35675.664000000004</v>
      </c>
      <c r="F34" s="88">
        <v>3.86</v>
      </c>
      <c r="G34" s="71">
        <f>C34-E34</f>
        <v>0</v>
      </c>
      <c r="H34" s="88">
        <f>D34-F34</f>
        <v>0</v>
      </c>
      <c r="I34" s="50"/>
      <c r="J34" s="81"/>
      <c r="K34" s="89" t="s">
        <v>135</v>
      </c>
      <c r="L34" s="90"/>
      <c r="M34" s="1"/>
      <c r="N34" s="83"/>
      <c r="O34" s="1"/>
      <c r="P34" s="83"/>
      <c r="Q34" s="1"/>
      <c r="R34" s="83"/>
      <c r="S34" s="1"/>
      <c r="T34" s="83"/>
      <c r="U34" s="91"/>
      <c r="V34" s="84"/>
      <c r="W34" s="91"/>
      <c r="X34" s="84"/>
      <c r="Y34" s="92"/>
    </row>
    <row r="35" spans="1:25" ht="15.75" x14ac:dyDescent="0.25">
      <c r="A35" s="70" t="s">
        <v>44</v>
      </c>
      <c r="B35" s="93" t="s">
        <v>45</v>
      </c>
      <c r="C35" s="75"/>
      <c r="D35" s="76"/>
      <c r="E35" s="75"/>
      <c r="F35" s="76"/>
      <c r="G35" s="75"/>
      <c r="H35" s="76"/>
      <c r="I35" s="50"/>
      <c r="J35" s="94"/>
      <c r="K35" s="95" t="s">
        <v>134</v>
      </c>
      <c r="L35" s="96">
        <f>34548.23+6090</f>
        <v>40638.230000000003</v>
      </c>
      <c r="M35" s="97"/>
      <c r="N35" s="98"/>
      <c r="O35" s="97"/>
      <c r="P35" s="98"/>
      <c r="Q35" s="97"/>
      <c r="R35" s="98"/>
      <c r="S35" s="97"/>
      <c r="T35" s="98"/>
      <c r="U35" s="99"/>
      <c r="V35" s="100"/>
      <c r="W35" s="99"/>
      <c r="X35" s="100"/>
      <c r="Y35" s="101"/>
    </row>
    <row r="36" spans="1:25" ht="15.75" x14ac:dyDescent="0.25">
      <c r="A36" s="70" t="s">
        <v>66</v>
      </c>
      <c r="B36" s="93" t="s">
        <v>47</v>
      </c>
      <c r="C36" s="75"/>
      <c r="D36" s="76"/>
      <c r="E36" s="75"/>
      <c r="F36" s="76"/>
      <c r="G36" s="75"/>
      <c r="H36" s="76"/>
      <c r="I36" s="50"/>
      <c r="J36" s="102"/>
      <c r="K36" s="74"/>
      <c r="L36" s="103"/>
      <c r="M36" s="104"/>
      <c r="N36" s="104"/>
      <c r="O36" s="104"/>
      <c r="P36" s="104"/>
      <c r="Q36" s="104"/>
      <c r="R36" s="104"/>
      <c r="S36" s="104"/>
      <c r="T36" s="104"/>
      <c r="U36" s="105"/>
      <c r="V36" s="104"/>
      <c r="W36" s="105"/>
      <c r="X36" s="104"/>
      <c r="Y36" s="106"/>
    </row>
    <row r="37" spans="1:25" ht="15.75" x14ac:dyDescent="0.25">
      <c r="A37" s="70" t="s">
        <v>67</v>
      </c>
      <c r="B37" s="93" t="s">
        <v>68</v>
      </c>
      <c r="C37" s="75"/>
      <c r="D37" s="76"/>
      <c r="E37" s="75"/>
      <c r="F37" s="76"/>
      <c r="G37" s="75"/>
      <c r="H37" s="76"/>
      <c r="I37" s="50"/>
      <c r="J37" s="102"/>
      <c r="K37" s="74"/>
      <c r="L37" s="107"/>
      <c r="M37" s="104"/>
      <c r="N37" s="104"/>
      <c r="O37" s="104"/>
      <c r="P37" s="104"/>
      <c r="Q37" s="104"/>
      <c r="R37" s="104"/>
      <c r="S37" s="104"/>
      <c r="T37" s="104"/>
      <c r="U37" s="105"/>
      <c r="V37" s="104"/>
      <c r="W37" s="105"/>
      <c r="X37" s="104"/>
      <c r="Y37" s="106"/>
    </row>
    <row r="38" spans="1:25" ht="15.75" x14ac:dyDescent="0.25">
      <c r="A38" s="70" t="s">
        <v>69</v>
      </c>
      <c r="B38" s="93" t="s">
        <v>70</v>
      </c>
      <c r="C38" s="75"/>
      <c r="D38" s="76"/>
      <c r="E38" s="75"/>
      <c r="F38" s="76"/>
      <c r="G38" s="75"/>
      <c r="H38" s="76"/>
      <c r="I38" s="50"/>
      <c r="J38" s="102"/>
      <c r="K38" s="108"/>
      <c r="L38" s="109"/>
      <c r="M38" s="104"/>
      <c r="N38" s="104"/>
      <c r="O38" s="104"/>
      <c r="P38" s="104"/>
      <c r="Q38" s="104"/>
      <c r="R38" s="104"/>
      <c r="S38" s="104"/>
      <c r="T38" s="104"/>
      <c r="U38" s="105"/>
      <c r="V38" s="104"/>
      <c r="W38" s="105"/>
      <c r="X38" s="104"/>
      <c r="Y38" s="106"/>
    </row>
    <row r="39" spans="1:25" ht="15.75" x14ac:dyDescent="0.25">
      <c r="A39" s="70" t="s">
        <v>71</v>
      </c>
      <c r="B39" s="93" t="s">
        <v>72</v>
      </c>
      <c r="C39" s="75"/>
      <c r="D39" s="76"/>
      <c r="E39" s="75"/>
      <c r="F39" s="76"/>
      <c r="G39" s="75"/>
      <c r="H39" s="76"/>
      <c r="I39" s="50"/>
      <c r="J39" s="102"/>
      <c r="K39" s="108"/>
      <c r="L39" s="110"/>
      <c r="M39" s="104"/>
      <c r="N39" s="104"/>
      <c r="O39" s="104"/>
      <c r="P39" s="104"/>
      <c r="Q39" s="104"/>
      <c r="R39" s="104"/>
      <c r="S39" s="104"/>
      <c r="T39" s="104"/>
      <c r="U39" s="105"/>
      <c r="V39" s="104"/>
      <c r="W39" s="105"/>
      <c r="X39" s="104"/>
      <c r="Y39" s="106"/>
    </row>
    <row r="40" spans="1:25" ht="15.75" x14ac:dyDescent="0.25">
      <c r="A40" s="57" t="s">
        <v>50</v>
      </c>
      <c r="B40" s="93" t="s">
        <v>73</v>
      </c>
      <c r="C40" s="75"/>
      <c r="D40" s="76"/>
      <c r="E40" s="75"/>
      <c r="F40" s="76"/>
      <c r="G40" s="75"/>
      <c r="H40" s="76"/>
      <c r="I40" s="50"/>
      <c r="J40" s="102"/>
      <c r="K40" s="1"/>
      <c r="L40" s="111"/>
      <c r="M40" s="104"/>
      <c r="N40" s="104"/>
      <c r="O40" s="104"/>
      <c r="P40" s="104"/>
      <c r="Q40" s="104"/>
      <c r="R40" s="104"/>
      <c r="S40" s="104"/>
      <c r="T40" s="104"/>
      <c r="U40" s="105"/>
      <c r="V40" s="104"/>
      <c r="W40" s="105"/>
      <c r="X40" s="104"/>
      <c r="Y40" s="106"/>
    </row>
    <row r="41" spans="1:25" ht="15.75" x14ac:dyDescent="0.25">
      <c r="A41" s="57" t="s">
        <v>51</v>
      </c>
      <c r="B41" s="93" t="s">
        <v>74</v>
      </c>
      <c r="C41" s="75"/>
      <c r="D41" s="76"/>
      <c r="E41" s="75"/>
      <c r="F41" s="76"/>
      <c r="G41" s="75"/>
      <c r="H41" s="76"/>
      <c r="I41" s="50"/>
      <c r="J41" s="102"/>
      <c r="K41" s="1"/>
      <c r="L41" s="111"/>
      <c r="M41" s="104"/>
      <c r="N41" s="104"/>
      <c r="O41" s="104"/>
      <c r="P41" s="104"/>
      <c r="Q41" s="104"/>
      <c r="R41" s="104"/>
      <c r="S41" s="104"/>
      <c r="T41" s="104"/>
      <c r="U41" s="105"/>
      <c r="V41" s="104"/>
      <c r="W41" s="105"/>
      <c r="X41" s="104"/>
      <c r="Y41" s="106"/>
    </row>
    <row r="42" spans="1:25" ht="15.75" x14ac:dyDescent="0.25">
      <c r="A42" s="57" t="s">
        <v>54</v>
      </c>
      <c r="B42" s="93" t="s">
        <v>75</v>
      </c>
      <c r="C42" s="75"/>
      <c r="D42" s="76"/>
      <c r="E42" s="75"/>
      <c r="F42" s="76"/>
      <c r="G42" s="75"/>
      <c r="H42" s="76"/>
      <c r="I42" s="50"/>
      <c r="J42" s="61"/>
      <c r="K42" s="79" t="s">
        <v>65</v>
      </c>
      <c r="L42" s="74"/>
      <c r="M42" s="74"/>
      <c r="N42" s="74"/>
      <c r="O42" s="74"/>
      <c r="P42" s="74"/>
      <c r="Q42" s="74"/>
      <c r="R42" s="74"/>
      <c r="S42" s="74"/>
      <c r="T42" s="74"/>
      <c r="U42" s="2"/>
      <c r="V42" s="2"/>
      <c r="W42" s="2"/>
      <c r="X42" s="2"/>
      <c r="Y42" s="3"/>
    </row>
    <row r="43" spans="1:25" ht="16.5" thickBot="1" x14ac:dyDescent="0.3">
      <c r="A43" s="57" t="s">
        <v>57</v>
      </c>
      <c r="B43" s="93" t="s">
        <v>76</v>
      </c>
      <c r="C43" s="75"/>
      <c r="D43" s="76"/>
      <c r="E43" s="75"/>
      <c r="F43" s="76"/>
      <c r="G43" s="75"/>
      <c r="H43" s="76"/>
      <c r="I43" s="50"/>
      <c r="J43" s="112"/>
      <c r="K43" s="113" t="s">
        <v>151</v>
      </c>
      <c r="L43" s="113"/>
      <c r="M43" s="113"/>
      <c r="N43" s="113"/>
      <c r="O43" s="113"/>
      <c r="P43" s="113"/>
      <c r="Q43" s="113"/>
      <c r="R43" s="113"/>
      <c r="S43" s="113"/>
      <c r="T43" s="113"/>
      <c r="U43" s="114"/>
      <c r="V43" s="114"/>
      <c r="W43" s="114"/>
      <c r="X43" s="114"/>
      <c r="Y43" s="115"/>
    </row>
    <row r="44" spans="1:25" ht="15.75" x14ac:dyDescent="0.25">
      <c r="A44" s="57" t="s">
        <v>60</v>
      </c>
      <c r="B44" s="93" t="s">
        <v>77</v>
      </c>
      <c r="C44" s="75"/>
      <c r="D44" s="76"/>
      <c r="E44" s="75"/>
      <c r="F44" s="76"/>
      <c r="G44" s="75"/>
      <c r="H44" s="76"/>
      <c r="I44" s="50"/>
      <c r="K44" s="6"/>
      <c r="L44" s="6"/>
      <c r="M44" s="6"/>
      <c r="N44" s="6"/>
      <c r="O44" s="6"/>
      <c r="P44" s="6"/>
      <c r="Q44" s="6"/>
      <c r="R44" s="6"/>
      <c r="S44" s="6"/>
      <c r="T44" s="6"/>
      <c r="U44" s="64"/>
      <c r="V44" s="64"/>
      <c r="W44" s="64"/>
      <c r="X44" s="64"/>
      <c r="Y44" s="6"/>
    </row>
    <row r="45" spans="1:25" ht="15.75" x14ac:dyDescent="0.25">
      <c r="A45" s="57"/>
      <c r="B45" s="93" t="s">
        <v>78</v>
      </c>
      <c r="C45" s="75"/>
      <c r="D45" s="76"/>
      <c r="E45" s="75"/>
      <c r="F45" s="76"/>
      <c r="G45" s="75"/>
      <c r="H45" s="76"/>
      <c r="I45" s="50"/>
      <c r="K45" s="6" t="s">
        <v>4</v>
      </c>
      <c r="L45" s="6"/>
      <c r="M45" s="6"/>
      <c r="N45" s="6"/>
      <c r="O45" s="6"/>
      <c r="P45" s="6"/>
      <c r="Q45" s="6"/>
      <c r="R45" s="6"/>
      <c r="S45" s="6"/>
      <c r="T45" s="6"/>
      <c r="U45" s="64"/>
      <c r="V45" s="64"/>
      <c r="W45" s="64"/>
      <c r="X45" s="6"/>
      <c r="Y45" s="6"/>
    </row>
    <row r="46" spans="1:25" ht="15.75" x14ac:dyDescent="0.25">
      <c r="A46" s="57"/>
      <c r="B46" s="93" t="s">
        <v>79</v>
      </c>
      <c r="C46" s="75"/>
      <c r="D46" s="76"/>
      <c r="E46" s="75"/>
      <c r="F46" s="76"/>
      <c r="G46" s="75"/>
      <c r="H46" s="76"/>
      <c r="I46" s="5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x14ac:dyDescent="0.25">
      <c r="A47" s="57"/>
      <c r="B47" s="93" t="s">
        <v>80</v>
      </c>
      <c r="C47" s="75"/>
      <c r="D47" s="76"/>
      <c r="E47" s="75"/>
      <c r="F47" s="76"/>
      <c r="G47" s="75"/>
      <c r="H47" s="76"/>
      <c r="I47" s="50"/>
      <c r="K47" s="6" t="s">
        <v>159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5">
      <c r="A48" s="57"/>
      <c r="B48" s="58"/>
      <c r="C48" s="75"/>
      <c r="D48" s="76"/>
      <c r="E48" s="75"/>
      <c r="F48" s="76"/>
      <c r="G48" s="75"/>
      <c r="H48" s="76"/>
      <c r="I48" s="50"/>
    </row>
    <row r="49" spans="1:25" x14ac:dyDescent="0.25">
      <c r="A49" s="66"/>
      <c r="B49" s="67"/>
      <c r="C49" s="116"/>
      <c r="D49" s="117"/>
      <c r="E49" s="116"/>
      <c r="F49" s="117"/>
      <c r="G49" s="116"/>
      <c r="H49" s="117"/>
      <c r="I49" s="50"/>
    </row>
    <row r="50" spans="1:25" x14ac:dyDescent="0.25">
      <c r="A50" s="86" t="s">
        <v>81</v>
      </c>
      <c r="B50" s="118" t="s">
        <v>82</v>
      </c>
      <c r="C50" s="71">
        <f>D50*12*770.2</f>
        <v>24030.240000000005</v>
      </c>
      <c r="D50" s="88">
        <v>2.6</v>
      </c>
      <c r="E50" s="71">
        <f>F50*12*770.2</f>
        <v>24030.240000000005</v>
      </c>
      <c r="F50" s="88">
        <v>2.6</v>
      </c>
      <c r="G50" s="71">
        <f>C50-E50</f>
        <v>0</v>
      </c>
      <c r="H50" s="88">
        <f>D50-F50</f>
        <v>0</v>
      </c>
      <c r="I50" s="73"/>
    </row>
    <row r="51" spans="1:25" x14ac:dyDescent="0.25">
      <c r="A51" s="70" t="s">
        <v>83</v>
      </c>
      <c r="B51" s="58" t="s">
        <v>84</v>
      </c>
      <c r="C51" s="119"/>
      <c r="D51" s="72" t="s">
        <v>4</v>
      </c>
      <c r="E51" s="119"/>
      <c r="F51" s="72" t="s">
        <v>4</v>
      </c>
      <c r="G51" s="119"/>
      <c r="H51" s="72" t="s">
        <v>4</v>
      </c>
      <c r="I51" s="5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75" x14ac:dyDescent="0.25">
      <c r="A52" s="70" t="s">
        <v>44</v>
      </c>
      <c r="B52" s="58" t="s">
        <v>85</v>
      </c>
      <c r="C52" s="119"/>
      <c r="D52" s="72"/>
      <c r="E52" s="119"/>
      <c r="F52" s="72"/>
      <c r="G52" s="119"/>
      <c r="H52" s="72"/>
      <c r="I52" s="50"/>
      <c r="K52" s="6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</row>
    <row r="53" spans="1:25" ht="15.75" x14ac:dyDescent="0.25">
      <c r="A53" s="66"/>
      <c r="B53" s="121"/>
      <c r="C53" s="122"/>
      <c r="D53" s="123"/>
      <c r="E53" s="122"/>
      <c r="F53" s="123"/>
      <c r="G53" s="122"/>
      <c r="H53" s="123"/>
      <c r="I53" s="50"/>
      <c r="K53" s="6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</row>
    <row r="54" spans="1:25" ht="15.75" x14ac:dyDescent="0.25">
      <c r="A54" s="70" t="s">
        <v>86</v>
      </c>
      <c r="B54" s="58" t="s">
        <v>87</v>
      </c>
      <c r="C54" s="71">
        <f>D54*12*770.2</f>
        <v>57210.456000000006</v>
      </c>
      <c r="D54" s="72">
        <v>6.19</v>
      </c>
      <c r="E54" s="71">
        <f>F54*12*770.2</f>
        <v>57210.456000000006</v>
      </c>
      <c r="F54" s="72">
        <v>6.19</v>
      </c>
      <c r="G54" s="71">
        <f>C54-E54</f>
        <v>0</v>
      </c>
      <c r="H54" s="88">
        <f>D54-F54</f>
        <v>0</v>
      </c>
      <c r="I54" s="73"/>
      <c r="K54" s="6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</row>
    <row r="55" spans="1:25" ht="15.75" x14ac:dyDescent="0.25">
      <c r="A55" s="70" t="s">
        <v>88</v>
      </c>
      <c r="B55" s="58" t="s">
        <v>89</v>
      </c>
      <c r="C55" s="119"/>
      <c r="D55" s="72"/>
      <c r="E55" s="119"/>
      <c r="F55" s="72"/>
      <c r="G55" s="119"/>
      <c r="H55" s="72"/>
      <c r="I55" s="73"/>
      <c r="K55" s="6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</row>
    <row r="56" spans="1:25" ht="15.75" x14ac:dyDescent="0.25">
      <c r="A56" s="70" t="s">
        <v>90</v>
      </c>
      <c r="B56" s="58" t="s">
        <v>91</v>
      </c>
      <c r="C56" s="75"/>
      <c r="D56" s="76"/>
      <c r="E56" s="75"/>
      <c r="F56" s="76"/>
      <c r="G56" s="75"/>
      <c r="H56" s="76"/>
      <c r="I56" s="73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x14ac:dyDescent="0.25">
      <c r="A57" s="57" t="s">
        <v>50</v>
      </c>
      <c r="B57" s="58" t="s">
        <v>92</v>
      </c>
      <c r="C57" s="75"/>
      <c r="D57" s="76"/>
      <c r="E57" s="75"/>
      <c r="F57" s="76"/>
      <c r="G57" s="75"/>
      <c r="H57" s="76"/>
      <c r="I57" s="73"/>
      <c r="J57" s="6"/>
      <c r="K57" s="6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 ht="15.75" x14ac:dyDescent="0.25">
      <c r="A58" s="57" t="s">
        <v>51</v>
      </c>
      <c r="B58" s="58" t="s">
        <v>93</v>
      </c>
      <c r="C58" s="75"/>
      <c r="D58" s="76"/>
      <c r="E58" s="75"/>
      <c r="F58" s="76"/>
      <c r="G58" s="75"/>
      <c r="H58" s="76"/>
      <c r="I58" s="73"/>
      <c r="J58" s="6"/>
      <c r="K58" s="6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ht="15.75" x14ac:dyDescent="0.25">
      <c r="A59" s="57" t="s">
        <v>54</v>
      </c>
      <c r="B59" s="58" t="s">
        <v>94</v>
      </c>
      <c r="C59" s="75"/>
      <c r="D59" s="76"/>
      <c r="E59" s="75"/>
      <c r="F59" s="76"/>
      <c r="G59" s="75"/>
      <c r="H59" s="76"/>
      <c r="I59" s="73"/>
      <c r="J59" s="6"/>
      <c r="K59" s="6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 ht="15.75" x14ac:dyDescent="0.25">
      <c r="A60" s="57" t="s">
        <v>57</v>
      </c>
      <c r="B60" s="58" t="s">
        <v>95</v>
      </c>
      <c r="C60" s="75"/>
      <c r="D60" s="76"/>
      <c r="E60" s="75"/>
      <c r="F60" s="76"/>
      <c r="G60" s="75"/>
      <c r="H60" s="76"/>
      <c r="I60" s="73"/>
      <c r="J60" s="6"/>
      <c r="K60" s="6"/>
      <c r="L60" s="6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spans="1:25" ht="15.75" x14ac:dyDescent="0.25">
      <c r="A61" s="57" t="s">
        <v>60</v>
      </c>
      <c r="B61" s="58" t="s">
        <v>96</v>
      </c>
      <c r="C61" s="75"/>
      <c r="D61" s="76"/>
      <c r="E61" s="75"/>
      <c r="F61" s="76"/>
      <c r="G61" s="75"/>
      <c r="H61" s="76"/>
      <c r="I61" s="73"/>
      <c r="J61" s="6"/>
      <c r="K61" s="6"/>
      <c r="L61" s="6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ht="15.75" x14ac:dyDescent="0.25">
      <c r="A62" s="57"/>
      <c r="B62" s="58" t="s">
        <v>89</v>
      </c>
      <c r="C62" s="75"/>
      <c r="D62" s="76"/>
      <c r="E62" s="75"/>
      <c r="F62" s="76"/>
      <c r="G62" s="75"/>
      <c r="H62" s="76"/>
      <c r="I62" s="7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4"/>
      <c r="V62" s="64"/>
      <c r="W62" s="64"/>
      <c r="X62" s="64"/>
      <c r="Y62" s="64"/>
    </row>
    <row r="63" spans="1:25" ht="15.75" x14ac:dyDescent="0.25">
      <c r="A63" s="57"/>
      <c r="B63" s="58" t="s">
        <v>97</v>
      </c>
      <c r="C63" s="75"/>
      <c r="D63" s="76"/>
      <c r="E63" s="75"/>
      <c r="F63" s="76"/>
      <c r="G63" s="75"/>
      <c r="H63" s="76"/>
      <c r="I63" s="7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4"/>
      <c r="V63" s="6"/>
      <c r="W63" s="6"/>
      <c r="X63" s="6"/>
      <c r="Y63" s="6"/>
    </row>
    <row r="64" spans="1:25" ht="15.75" x14ac:dyDescent="0.25">
      <c r="A64" s="57"/>
      <c r="B64" s="58"/>
      <c r="C64" s="75"/>
      <c r="D64" s="76"/>
      <c r="E64" s="75"/>
      <c r="F64" s="76"/>
      <c r="G64" s="75"/>
      <c r="H64" s="76"/>
      <c r="I64" s="50"/>
      <c r="J64" s="6"/>
      <c r="K64" s="6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spans="1:25" ht="15.75" x14ac:dyDescent="0.25">
      <c r="A65" s="86" t="s">
        <v>98</v>
      </c>
      <c r="B65" s="118" t="s">
        <v>99</v>
      </c>
      <c r="C65" s="71">
        <f>D65*12*770.2</f>
        <v>78190.704000000012</v>
      </c>
      <c r="D65" s="88">
        <v>8.4600000000000009</v>
      </c>
      <c r="E65" s="71">
        <f>F65*12*770.2</f>
        <v>78190.704000000012</v>
      </c>
      <c r="F65" s="88">
        <v>8.4600000000000009</v>
      </c>
      <c r="G65" s="71">
        <f>C65-E65</f>
        <v>0</v>
      </c>
      <c r="H65" s="88">
        <f>D65-F65</f>
        <v>0</v>
      </c>
      <c r="I65" s="50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4"/>
      <c r="V65" s="64"/>
      <c r="W65" s="64"/>
      <c r="X65" s="64"/>
      <c r="Y65" s="64"/>
    </row>
    <row r="66" spans="1:25" ht="15.75" x14ac:dyDescent="0.25">
      <c r="A66" s="70" t="s">
        <v>100</v>
      </c>
      <c r="B66" s="58" t="s">
        <v>101</v>
      </c>
      <c r="C66" s="119"/>
      <c r="D66" s="72"/>
      <c r="E66" s="119"/>
      <c r="F66" s="72"/>
      <c r="G66" s="119"/>
      <c r="H66" s="72"/>
      <c r="I66" s="50"/>
      <c r="J66" s="6"/>
      <c r="K66" s="6"/>
      <c r="L66" s="64"/>
      <c r="M66" s="6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ht="15.75" x14ac:dyDescent="0.25">
      <c r="A67" s="57" t="s">
        <v>4</v>
      </c>
      <c r="B67" s="58" t="s">
        <v>102</v>
      </c>
      <c r="C67" s="119"/>
      <c r="D67" s="72"/>
      <c r="E67" s="119"/>
      <c r="F67" s="72"/>
      <c r="G67" s="119"/>
      <c r="H67" s="72"/>
      <c r="I67" s="50"/>
      <c r="J67" s="6"/>
      <c r="K67" s="6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ht="15.75" x14ac:dyDescent="0.25">
      <c r="A68" s="57"/>
      <c r="B68" s="58"/>
      <c r="C68" s="75"/>
      <c r="D68" s="76"/>
      <c r="E68" s="75"/>
      <c r="F68" s="76"/>
      <c r="G68" s="75"/>
      <c r="H68" s="76"/>
      <c r="I68" s="50"/>
      <c r="J68" s="6"/>
      <c r="K68" s="6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1:25" ht="15.75" x14ac:dyDescent="0.25">
      <c r="A69" s="124" t="s">
        <v>103</v>
      </c>
      <c r="B69" s="118"/>
      <c r="C69" s="125"/>
      <c r="D69" s="126"/>
      <c r="E69" s="125"/>
      <c r="F69" s="126"/>
      <c r="G69" s="125"/>
      <c r="H69" s="126"/>
      <c r="I69" s="73"/>
      <c r="J69" s="6"/>
      <c r="K69" s="6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ht="15.75" x14ac:dyDescent="0.25">
      <c r="A70" s="127" t="s">
        <v>109</v>
      </c>
      <c r="B70" s="121"/>
      <c r="C70" s="116"/>
      <c r="D70" s="117"/>
      <c r="E70" s="116"/>
      <c r="F70" s="117"/>
      <c r="G70" s="116"/>
      <c r="H70" s="117"/>
      <c r="I70" s="50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4"/>
      <c r="V70" s="64"/>
      <c r="W70" s="64"/>
      <c r="X70" s="64"/>
      <c r="Y70" s="6"/>
    </row>
    <row r="71" spans="1:25" ht="15.75" x14ac:dyDescent="0.25">
      <c r="A71" s="128" t="s">
        <v>110</v>
      </c>
      <c r="B71" s="58" t="s">
        <v>133</v>
      </c>
      <c r="C71" s="75"/>
      <c r="D71" s="76"/>
      <c r="E71" s="75"/>
      <c r="F71" s="76"/>
      <c r="G71" s="75"/>
      <c r="H71" s="76"/>
      <c r="I71" s="50"/>
      <c r="J71" s="6"/>
      <c r="K71" s="6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"/>
      <c r="Y71" s="6"/>
    </row>
    <row r="72" spans="1:25" ht="15.75" x14ac:dyDescent="0.25">
      <c r="A72" s="128" t="s">
        <v>138</v>
      </c>
      <c r="B72" s="58" t="s">
        <v>105</v>
      </c>
      <c r="C72" s="75"/>
      <c r="D72" s="76"/>
      <c r="E72" s="75"/>
      <c r="F72" s="76"/>
      <c r="G72" s="75"/>
      <c r="H72" s="76"/>
      <c r="I72" s="50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x14ac:dyDescent="0.25">
      <c r="A73" s="128" t="s">
        <v>111</v>
      </c>
      <c r="B73" s="58" t="s">
        <v>105</v>
      </c>
      <c r="C73" s="75"/>
      <c r="D73" s="76"/>
      <c r="E73" s="75"/>
      <c r="F73" s="76"/>
      <c r="G73" s="75"/>
      <c r="H73" s="76"/>
      <c r="I73" s="50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x14ac:dyDescent="0.25">
      <c r="A74" s="128" t="s">
        <v>112</v>
      </c>
      <c r="B74" s="58" t="s">
        <v>113</v>
      </c>
      <c r="C74" s="75"/>
      <c r="D74" s="76"/>
      <c r="E74" s="75"/>
      <c r="F74" s="76"/>
      <c r="G74" s="75"/>
      <c r="H74" s="76"/>
      <c r="I74" s="50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4"/>
      <c r="V74" s="64"/>
      <c r="W74" s="64"/>
      <c r="X74" s="64"/>
      <c r="Y74" s="64"/>
    </row>
    <row r="75" spans="1:25" ht="15.75" x14ac:dyDescent="0.25">
      <c r="A75" s="128" t="s">
        <v>139</v>
      </c>
      <c r="B75" s="128"/>
      <c r="C75" s="75"/>
      <c r="D75" s="76"/>
      <c r="E75" s="75"/>
      <c r="F75" s="76"/>
      <c r="G75" s="75"/>
      <c r="H75" s="76"/>
      <c r="I75" s="50"/>
      <c r="J75" s="6"/>
      <c r="K75" s="9"/>
      <c r="L75" s="6"/>
      <c r="M75" s="6"/>
      <c r="N75" s="6"/>
      <c r="O75" s="6"/>
      <c r="P75" s="6"/>
      <c r="Q75" s="6"/>
      <c r="R75" s="6"/>
      <c r="S75" s="6"/>
      <c r="T75" s="6"/>
      <c r="U75" s="64"/>
      <c r="V75" s="64"/>
      <c r="W75" s="64"/>
      <c r="X75" s="64"/>
      <c r="Y75" s="64"/>
    </row>
    <row r="76" spans="1:25" ht="15.75" x14ac:dyDescent="0.25">
      <c r="A76" s="128" t="s">
        <v>140</v>
      </c>
      <c r="B76" s="58" t="s">
        <v>113</v>
      </c>
      <c r="C76" s="75"/>
      <c r="D76" s="76"/>
      <c r="E76" s="75"/>
      <c r="F76" s="76"/>
      <c r="G76" s="75"/>
      <c r="H76" s="76"/>
      <c r="I76" s="50"/>
      <c r="J76" s="6"/>
      <c r="K76" s="9"/>
      <c r="L76" s="6"/>
      <c r="M76" s="6"/>
      <c r="N76" s="6"/>
      <c r="O76" s="6"/>
      <c r="P76" s="6"/>
      <c r="Q76" s="6"/>
      <c r="R76" s="6"/>
      <c r="S76" s="6"/>
      <c r="T76" s="6"/>
      <c r="U76" s="64"/>
      <c r="V76" s="64"/>
      <c r="W76" s="64"/>
      <c r="X76" s="64"/>
      <c r="Y76" s="64"/>
    </row>
    <row r="77" spans="1:25" ht="15.75" x14ac:dyDescent="0.25">
      <c r="A77" s="66"/>
      <c r="B77" s="121"/>
      <c r="C77" s="116"/>
      <c r="D77" s="117"/>
      <c r="E77" s="116"/>
      <c r="F77" s="117"/>
      <c r="G77" s="116"/>
      <c r="H77" s="117"/>
      <c r="I77" s="50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4"/>
      <c r="V77" s="64"/>
      <c r="W77" s="64"/>
      <c r="X77" s="64"/>
      <c r="Y77" s="64"/>
    </row>
    <row r="78" spans="1:25" ht="15.75" x14ac:dyDescent="0.25">
      <c r="A78" s="129" t="s">
        <v>104</v>
      </c>
      <c r="B78" s="118"/>
      <c r="C78" s="125"/>
      <c r="D78" s="126"/>
      <c r="E78" s="125"/>
      <c r="F78" s="126"/>
      <c r="G78" s="125"/>
      <c r="H78" s="126"/>
      <c r="I78" s="50"/>
      <c r="K78" s="6"/>
      <c r="L78" s="6"/>
      <c r="M78" s="6"/>
      <c r="N78" s="6"/>
      <c r="O78" s="6"/>
      <c r="P78" s="6"/>
      <c r="Q78" s="6"/>
      <c r="R78" s="6"/>
      <c r="S78" s="6"/>
      <c r="T78" s="6"/>
      <c r="U78" s="64"/>
      <c r="V78" s="64"/>
      <c r="W78" s="64"/>
      <c r="X78" s="64"/>
      <c r="Y78" s="6"/>
    </row>
    <row r="79" spans="1:25" ht="15.75" x14ac:dyDescent="0.25">
      <c r="A79" s="66" t="s">
        <v>114</v>
      </c>
      <c r="B79" s="121"/>
      <c r="C79" s="116"/>
      <c r="D79" s="117"/>
      <c r="E79" s="116"/>
      <c r="F79" s="117"/>
      <c r="G79" s="116"/>
      <c r="H79" s="117"/>
      <c r="I79" s="50"/>
      <c r="K79" s="6"/>
      <c r="L79" s="6"/>
      <c r="M79" s="6"/>
      <c r="N79" s="6"/>
      <c r="O79" s="6"/>
      <c r="P79" s="6"/>
      <c r="Q79" s="6"/>
      <c r="R79" s="6"/>
      <c r="S79" s="6"/>
      <c r="T79" s="6"/>
      <c r="U79" s="64"/>
      <c r="V79" s="64"/>
      <c r="W79" s="64"/>
      <c r="X79" s="6"/>
      <c r="Y79" s="6"/>
    </row>
    <row r="80" spans="1:25" ht="15.75" x14ac:dyDescent="0.25">
      <c r="A80" s="57" t="s">
        <v>115</v>
      </c>
      <c r="B80" s="58" t="s">
        <v>113</v>
      </c>
      <c r="C80" s="75"/>
      <c r="D80" s="76"/>
      <c r="E80" s="75"/>
      <c r="F80" s="76"/>
      <c r="G80" s="75"/>
      <c r="H80" s="76"/>
      <c r="I80" s="5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15" x14ac:dyDescent="0.25">
      <c r="A81" s="128" t="s">
        <v>112</v>
      </c>
      <c r="B81" s="58" t="s">
        <v>113</v>
      </c>
      <c r="C81" s="75"/>
      <c r="D81" s="76"/>
      <c r="E81" s="75"/>
      <c r="F81" s="76"/>
      <c r="G81" s="75"/>
      <c r="H81" s="76"/>
      <c r="I81" s="50"/>
    </row>
    <row r="82" spans="1:15" x14ac:dyDescent="0.25">
      <c r="A82" s="128" t="s">
        <v>116</v>
      </c>
      <c r="B82" s="58"/>
      <c r="C82" s="75"/>
      <c r="D82" s="76"/>
      <c r="E82" s="75"/>
      <c r="F82" s="76"/>
      <c r="G82" s="75"/>
      <c r="H82" s="76"/>
      <c r="I82" s="50"/>
    </row>
    <row r="83" spans="1:15" x14ac:dyDescent="0.25">
      <c r="A83" s="128" t="s">
        <v>141</v>
      </c>
      <c r="B83" s="58" t="s">
        <v>113</v>
      </c>
      <c r="C83" s="75"/>
      <c r="D83" s="76"/>
      <c r="E83" s="75"/>
      <c r="F83" s="76"/>
      <c r="G83" s="75"/>
      <c r="H83" s="76"/>
      <c r="I83" s="73"/>
    </row>
    <row r="84" spans="1:15" x14ac:dyDescent="0.25">
      <c r="A84" s="66"/>
      <c r="B84" s="121"/>
      <c r="C84" s="116"/>
      <c r="D84" s="117"/>
      <c r="E84" s="116"/>
      <c r="F84" s="117"/>
      <c r="G84" s="116"/>
      <c r="H84" s="117"/>
      <c r="I84" s="50"/>
    </row>
    <row r="85" spans="1:15" x14ac:dyDescent="0.25">
      <c r="A85" s="86" t="s">
        <v>142</v>
      </c>
      <c r="B85" s="118" t="s">
        <v>143</v>
      </c>
      <c r="C85" s="71">
        <f>D85*12*770.2</f>
        <v>1848.4800000000005</v>
      </c>
      <c r="D85" s="72">
        <v>0.2</v>
      </c>
      <c r="E85" s="71">
        <v>6.51</v>
      </c>
      <c r="F85" s="72">
        <f>E85/12/B12</f>
        <v>7.0436250324591005E-4</v>
      </c>
      <c r="G85" s="71">
        <f>C85-E85</f>
        <v>1841.9700000000005</v>
      </c>
      <c r="H85" s="88">
        <f>D85-F85</f>
        <v>0.19929563749675411</v>
      </c>
      <c r="I85" s="130" t="s">
        <v>149</v>
      </c>
    </row>
    <row r="86" spans="1:15" x14ac:dyDescent="0.25">
      <c r="A86" s="70" t="s">
        <v>144</v>
      </c>
      <c r="B86" s="58"/>
      <c r="C86" s="119"/>
      <c r="D86" s="72"/>
      <c r="E86" s="119"/>
      <c r="F86" s="72"/>
      <c r="G86" s="119"/>
      <c r="H86" s="72"/>
      <c r="I86" s="50"/>
    </row>
    <row r="87" spans="1:15" x14ac:dyDescent="0.25">
      <c r="A87" s="70"/>
      <c r="B87" s="58"/>
      <c r="C87" s="119"/>
      <c r="D87" s="72"/>
      <c r="E87" s="119"/>
      <c r="F87" s="72"/>
      <c r="G87" s="119"/>
      <c r="H87" s="72"/>
      <c r="I87" s="50"/>
    </row>
    <row r="88" spans="1:15" x14ac:dyDescent="0.25">
      <c r="A88" s="86" t="s">
        <v>120</v>
      </c>
      <c r="B88" s="118" t="s">
        <v>121</v>
      </c>
      <c r="C88" s="71">
        <f>D88*12*770.2</f>
        <v>2772.72</v>
      </c>
      <c r="D88" s="88">
        <v>0.3</v>
      </c>
      <c r="E88" s="71">
        <v>1811.8</v>
      </c>
      <c r="F88" s="88">
        <f>E88/12/B12</f>
        <v>0.19603133385267893</v>
      </c>
      <c r="G88" s="71">
        <f>C88-E88</f>
        <v>960.91999999999985</v>
      </c>
      <c r="H88" s="88">
        <f>D88-F88</f>
        <v>0.10396866614732106</v>
      </c>
      <c r="I88" s="50" t="s">
        <v>149</v>
      </c>
    </row>
    <row r="89" spans="1:15" x14ac:dyDescent="0.25">
      <c r="A89" s="70" t="s">
        <v>106</v>
      </c>
      <c r="B89" s="58" t="s">
        <v>105</v>
      </c>
      <c r="C89" s="119"/>
      <c r="D89" s="72"/>
      <c r="E89" s="119"/>
      <c r="F89" s="72"/>
      <c r="G89" s="119"/>
      <c r="H89" s="72"/>
      <c r="I89" s="50"/>
    </row>
    <row r="90" spans="1:15" x14ac:dyDescent="0.25">
      <c r="A90" s="86" t="s">
        <v>137</v>
      </c>
      <c r="B90" s="118"/>
      <c r="C90" s="71">
        <f>D90*12*770.2</f>
        <v>30684.768</v>
      </c>
      <c r="D90" s="88">
        <v>3.32</v>
      </c>
      <c r="E90" s="71">
        <f>F90*12*770.2</f>
        <v>30684.768</v>
      </c>
      <c r="F90" s="88">
        <v>3.32</v>
      </c>
      <c r="G90" s="71">
        <f>C90-E90</f>
        <v>0</v>
      </c>
      <c r="H90" s="88">
        <f>D90-F90</f>
        <v>0</v>
      </c>
      <c r="I90" s="50"/>
    </row>
    <row r="91" spans="1:15" x14ac:dyDescent="0.25">
      <c r="A91" s="70" t="s">
        <v>107</v>
      </c>
      <c r="B91" s="58"/>
      <c r="C91" s="119"/>
      <c r="D91" s="72"/>
      <c r="E91" s="119"/>
      <c r="F91" s="72"/>
      <c r="G91" s="119"/>
      <c r="H91" s="72"/>
      <c r="I91" s="50"/>
    </row>
    <row r="92" spans="1:15" ht="15.75" thickBot="1" x14ac:dyDescent="0.3">
      <c r="A92" s="70" t="s">
        <v>108</v>
      </c>
      <c r="B92" s="58"/>
      <c r="C92" s="131"/>
      <c r="D92" s="132"/>
      <c r="E92" s="119"/>
      <c r="F92" s="72"/>
      <c r="G92" s="119"/>
      <c r="H92" s="72"/>
      <c r="I92" s="50"/>
    </row>
    <row r="93" spans="1:15" x14ac:dyDescent="0.25">
      <c r="A93" s="133" t="s">
        <v>118</v>
      </c>
      <c r="B93" s="47"/>
      <c r="C93" s="134">
        <f t="shared" ref="C93:H93" si="4">C19+C34+C50+C54+C65+C85+C88+C90</f>
        <v>266828.08800000005</v>
      </c>
      <c r="D93" s="135">
        <f t="shared" si="4"/>
        <v>28.87</v>
      </c>
      <c r="E93" s="134">
        <f t="shared" si="4"/>
        <v>264025.19800000003</v>
      </c>
      <c r="F93" s="135">
        <f t="shared" si="4"/>
        <v>28.566735696355927</v>
      </c>
      <c r="G93" s="134">
        <f t="shared" si="4"/>
        <v>2802.8900000000003</v>
      </c>
      <c r="H93" s="135">
        <f t="shared" si="4"/>
        <v>0.30326430364407519</v>
      </c>
      <c r="I93" s="50"/>
    </row>
    <row r="94" spans="1:15" ht="15.75" thickBot="1" x14ac:dyDescent="0.3">
      <c r="A94" s="136" t="s">
        <v>119</v>
      </c>
      <c r="B94" s="137"/>
      <c r="C94" s="138"/>
      <c r="D94" s="139"/>
      <c r="E94" s="138"/>
      <c r="F94" s="139"/>
      <c r="G94" s="138"/>
      <c r="H94" s="139"/>
      <c r="I94" s="50"/>
    </row>
    <row r="95" spans="1:15" x14ac:dyDescent="0.25">
      <c r="A95" s="86" t="s">
        <v>145</v>
      </c>
      <c r="B95" s="118"/>
      <c r="C95" s="71">
        <f>D95*12*770.2</f>
        <v>16451.472000000002</v>
      </c>
      <c r="D95" s="88">
        <v>1.78</v>
      </c>
      <c r="E95" s="71">
        <v>17847.32</v>
      </c>
      <c r="F95" s="88">
        <f>E95/12/B12</f>
        <v>1.931026573184454</v>
      </c>
      <c r="G95" s="71">
        <f>C95-E95</f>
        <v>-1395.8479999999981</v>
      </c>
      <c r="H95" s="88">
        <f>D95-F95</f>
        <v>-0.151026573184454</v>
      </c>
      <c r="I95" s="50" t="s">
        <v>150</v>
      </c>
      <c r="K95" s="140"/>
      <c r="L95" s="140"/>
      <c r="N95" s="140"/>
      <c r="O95" s="65"/>
    </row>
    <row r="96" spans="1:15" ht="15.75" thickBot="1" x14ac:dyDescent="0.3">
      <c r="A96" s="70" t="s">
        <v>117</v>
      </c>
      <c r="B96" s="58"/>
      <c r="C96" s="119"/>
      <c r="D96" s="72"/>
      <c r="E96" s="119"/>
      <c r="F96" s="72"/>
      <c r="G96" s="119"/>
      <c r="H96" s="72"/>
      <c r="I96" s="50"/>
    </row>
    <row r="97" spans="1:10" x14ac:dyDescent="0.25">
      <c r="A97" s="133" t="s">
        <v>146</v>
      </c>
      <c r="B97" s="47"/>
      <c r="C97" s="141">
        <f>C93+C95</f>
        <v>283279.56000000006</v>
      </c>
      <c r="D97" s="142">
        <f>D93+D95</f>
        <v>30.650000000000002</v>
      </c>
      <c r="E97" s="141">
        <f>E93+E95</f>
        <v>281872.51800000004</v>
      </c>
      <c r="F97" s="142">
        <f>F93+F95</f>
        <v>30.497762269540381</v>
      </c>
      <c r="G97" s="141">
        <f>C97-E97</f>
        <v>1407.0420000000158</v>
      </c>
      <c r="H97" s="142">
        <f>D97-F97</f>
        <v>0.15223773045962119</v>
      </c>
      <c r="I97" s="50"/>
    </row>
    <row r="98" spans="1:10" ht="15.75" thickBot="1" x14ac:dyDescent="0.3">
      <c r="A98" s="136"/>
      <c r="B98" s="137"/>
      <c r="C98" s="136"/>
      <c r="D98" s="143"/>
      <c r="E98" s="136"/>
      <c r="F98" s="143"/>
      <c r="G98" s="136"/>
      <c r="H98" s="143"/>
      <c r="I98" s="50"/>
    </row>
    <row r="99" spans="1:10" x14ac:dyDescent="0.25">
      <c r="A99" s="144"/>
      <c r="B99" s="145"/>
      <c r="C99" s="144"/>
      <c r="D99" s="144"/>
      <c r="E99" s="144"/>
      <c r="F99" s="144"/>
      <c r="G99" s="144"/>
      <c r="H99" s="144"/>
      <c r="I99" s="50"/>
    </row>
    <row r="100" spans="1:10" x14ac:dyDescent="0.25">
      <c r="A100" s="146"/>
      <c r="B100" s="146"/>
      <c r="C100" s="146"/>
      <c r="D100" s="146"/>
      <c r="E100" s="146"/>
      <c r="F100" s="146"/>
      <c r="G100" s="146"/>
      <c r="H100" s="146"/>
      <c r="I100" s="50"/>
    </row>
    <row r="101" spans="1:10" ht="15.75" x14ac:dyDescent="0.25">
      <c r="A101" s="6" t="s">
        <v>159</v>
      </c>
      <c r="B101" s="6"/>
      <c r="C101" s="6"/>
      <c r="D101" s="6"/>
      <c r="E101" s="6"/>
      <c r="F101" s="6"/>
      <c r="G101" s="6"/>
      <c r="H101" s="6"/>
      <c r="I101" s="50"/>
    </row>
    <row r="102" spans="1:10" ht="15.75" x14ac:dyDescent="0.25">
      <c r="A102" s="6"/>
      <c r="B102" s="6"/>
      <c r="C102" s="6"/>
      <c r="D102" s="6"/>
      <c r="E102" s="6"/>
      <c r="F102" s="6"/>
      <c r="G102" s="6"/>
      <c r="H102" s="6"/>
      <c r="I102" s="73"/>
    </row>
    <row r="103" spans="1:10" x14ac:dyDescent="0.25">
      <c r="A103" s="146"/>
      <c r="B103" s="146"/>
      <c r="C103" s="146"/>
      <c r="D103" s="146"/>
      <c r="E103" s="147"/>
      <c r="F103" s="146"/>
      <c r="G103" s="147"/>
      <c r="H103" s="146"/>
      <c r="I103" s="7"/>
    </row>
    <row r="104" spans="1:10" ht="14.25" customHeight="1" x14ac:dyDescent="0.25">
      <c r="A104" s="146"/>
      <c r="B104" s="146"/>
      <c r="C104" s="146"/>
      <c r="D104" s="146"/>
      <c r="E104" s="146"/>
      <c r="F104" s="146"/>
      <c r="G104" s="148"/>
      <c r="H104" s="146"/>
      <c r="I104" s="7"/>
    </row>
    <row r="105" spans="1:10" ht="15.75" x14ac:dyDescent="0.25">
      <c r="A105" s="6"/>
      <c r="B105" s="6"/>
      <c r="C105" s="64"/>
      <c r="D105" s="6"/>
      <c r="E105" s="64"/>
      <c r="F105" s="6"/>
      <c r="G105" s="64"/>
      <c r="H105" s="6"/>
      <c r="I105" s="149"/>
      <c r="J105" s="6"/>
    </row>
    <row r="106" spans="1:10" x14ac:dyDescent="0.25">
      <c r="A106" s="146"/>
      <c r="B106" s="146"/>
      <c r="C106" s="146"/>
      <c r="D106" s="146"/>
      <c r="E106" s="147"/>
      <c r="F106" s="146"/>
      <c r="G106" s="146"/>
      <c r="H106" s="146"/>
      <c r="I106" s="7"/>
    </row>
    <row r="107" spans="1:10" ht="15.75" x14ac:dyDescent="0.25">
      <c r="A107" s="6" t="s">
        <v>4</v>
      </c>
      <c r="B107" s="6"/>
      <c r="C107" s="6"/>
      <c r="D107" s="6"/>
      <c r="E107" s="6"/>
      <c r="F107" s="6"/>
      <c r="G107" s="6"/>
      <c r="H107" s="6"/>
      <c r="I107" s="149"/>
    </row>
    <row r="108" spans="1:10" ht="15.75" x14ac:dyDescent="0.25">
      <c r="A108" s="6"/>
      <c r="B108" s="6"/>
      <c r="C108" s="6"/>
      <c r="D108" s="6"/>
      <c r="E108" s="6"/>
      <c r="F108" s="6"/>
      <c r="G108" s="6"/>
      <c r="H108" s="6"/>
      <c r="I108" s="149"/>
    </row>
    <row r="109" spans="1:10" ht="15.75" x14ac:dyDescent="0.25">
      <c r="A109" s="6"/>
      <c r="B109" s="6"/>
      <c r="C109" s="6"/>
      <c r="D109" s="6"/>
      <c r="E109" s="6"/>
      <c r="F109" s="6"/>
      <c r="G109" s="6"/>
      <c r="H109" s="6"/>
      <c r="I109" s="149"/>
    </row>
    <row r="110" spans="1:10" ht="15.75" x14ac:dyDescent="0.25">
      <c r="A110" s="6"/>
      <c r="B110" s="6"/>
      <c r="C110" s="6"/>
      <c r="D110" s="6"/>
      <c r="E110" s="6"/>
      <c r="F110" s="6"/>
      <c r="G110" s="6"/>
      <c r="H110" s="6"/>
      <c r="I110" s="149"/>
    </row>
    <row r="111" spans="1:10" ht="15.75" x14ac:dyDescent="0.25">
      <c r="A111" s="6"/>
      <c r="B111" s="6"/>
      <c r="C111" s="6"/>
      <c r="D111" s="6"/>
      <c r="E111" s="6"/>
      <c r="F111" s="6"/>
      <c r="G111" s="6"/>
      <c r="H111" s="6"/>
      <c r="I111" s="149"/>
    </row>
    <row r="112" spans="1:10" x14ac:dyDescent="0.25">
      <c r="A112" s="146"/>
      <c r="B112" s="146"/>
      <c r="C112" s="146"/>
    </row>
    <row r="113" spans="1:9" x14ac:dyDescent="0.25">
      <c r="A113" s="146"/>
      <c r="B113" s="146"/>
      <c r="C113" s="146"/>
    </row>
    <row r="114" spans="1:9" x14ac:dyDescent="0.25">
      <c r="A114" s="146"/>
      <c r="B114" s="146"/>
      <c r="C114" s="146"/>
    </row>
    <row r="115" spans="1:9" ht="15.75" x14ac:dyDescent="0.25">
      <c r="A115" s="146"/>
      <c r="B115" s="146"/>
      <c r="C115" s="151"/>
    </row>
    <row r="116" spans="1:9" x14ac:dyDescent="0.25">
      <c r="A116" s="146"/>
      <c r="B116" s="152"/>
      <c r="C116" s="153"/>
    </row>
    <row r="117" spans="1:9" x14ac:dyDescent="0.25">
      <c r="A117" s="146"/>
      <c r="B117" s="146"/>
      <c r="C117" s="146"/>
    </row>
    <row r="118" spans="1:9" x14ac:dyDescent="0.25">
      <c r="A118" s="146"/>
      <c r="B118" s="146"/>
      <c r="C118" s="146"/>
    </row>
    <row r="119" spans="1:9" ht="15.75" x14ac:dyDescent="0.25">
      <c r="A119" s="6"/>
      <c r="B119" s="6"/>
      <c r="C119" s="6"/>
      <c r="D119" s="6"/>
      <c r="E119" s="6"/>
      <c r="F119" s="6"/>
      <c r="G119" s="6"/>
      <c r="H119" s="6"/>
      <c r="I119" s="149"/>
    </row>
  </sheetData>
  <pageMargins left="0.25" right="0.25" top="0.75" bottom="0.75" header="0.3" footer="0.3"/>
  <pageSetup paperSize="9" scale="3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2025-03-24T02:02:32Z</dcterms:modified>
</cp:coreProperties>
</file>