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 УК (отч)" sheetId="2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40" i="21" l="1"/>
  <c r="C51" i="21" l="1"/>
  <c r="M28" i="21" l="1"/>
  <c r="M31" i="21" s="1"/>
  <c r="L28" i="21"/>
  <c r="L31" i="21" s="1"/>
  <c r="M24" i="21"/>
  <c r="L24" i="21"/>
  <c r="U21" i="21"/>
  <c r="T21" i="21" s="1"/>
  <c r="M21" i="21"/>
  <c r="N21" i="21"/>
  <c r="O21" i="21"/>
  <c r="P21" i="21"/>
  <c r="Q21" i="21"/>
  <c r="R21" i="21"/>
  <c r="S21" i="21"/>
  <c r="L21" i="21"/>
  <c r="L34" i="21"/>
  <c r="G119" i="21"/>
  <c r="F119" i="21"/>
  <c r="H119" i="21" s="1"/>
  <c r="C119" i="21"/>
  <c r="G116" i="21"/>
  <c r="F116" i="21"/>
  <c r="H116" i="21" s="1"/>
  <c r="C116" i="21"/>
  <c r="G113" i="21"/>
  <c r="F113" i="21"/>
  <c r="H113" i="21" s="1"/>
  <c r="C113" i="21"/>
  <c r="H110" i="21"/>
  <c r="E110" i="21"/>
  <c r="G110" i="21" s="1"/>
  <c r="C110" i="21"/>
  <c r="G107" i="21"/>
  <c r="F107" i="21"/>
  <c r="H107" i="21" s="1"/>
  <c r="C107" i="21"/>
  <c r="D105" i="21"/>
  <c r="C105" i="21"/>
  <c r="D103" i="21"/>
  <c r="H101" i="21"/>
  <c r="E101" i="21"/>
  <c r="C101" i="21"/>
  <c r="G101" i="21" s="1"/>
  <c r="H99" i="21"/>
  <c r="E99" i="21"/>
  <c r="C99" i="21"/>
  <c r="G99" i="21" s="1"/>
  <c r="H97" i="21"/>
  <c r="F97" i="21"/>
  <c r="C97" i="21"/>
  <c r="G97" i="21" s="1"/>
  <c r="H95" i="21"/>
  <c r="F95" i="21"/>
  <c r="C95" i="21"/>
  <c r="G95" i="21" s="1"/>
  <c r="H93" i="21"/>
  <c r="F93" i="21"/>
  <c r="C93" i="21"/>
  <c r="G93" i="21" s="1"/>
  <c r="H91" i="21"/>
  <c r="F91" i="21"/>
  <c r="C91" i="21"/>
  <c r="G91" i="21" s="1"/>
  <c r="H89" i="21"/>
  <c r="F89" i="21"/>
  <c r="C89" i="21"/>
  <c r="G89" i="21" s="1"/>
  <c r="H62" i="21"/>
  <c r="E62" i="21"/>
  <c r="C62" i="21"/>
  <c r="G62" i="21" s="1"/>
  <c r="H51" i="21"/>
  <c r="F51" i="21"/>
  <c r="F103" i="21" s="1"/>
  <c r="G51" i="21"/>
  <c r="H48" i="21"/>
  <c r="E48" i="21"/>
  <c r="C48" i="21"/>
  <c r="G48" i="21" s="1"/>
  <c r="H44" i="21"/>
  <c r="E44" i="21"/>
  <c r="C44" i="21"/>
  <c r="H29" i="21"/>
  <c r="E29" i="21"/>
  <c r="C29" i="21"/>
  <c r="H19" i="21"/>
  <c r="E19" i="21"/>
  <c r="C19" i="21"/>
  <c r="C103" i="21" l="1"/>
  <c r="E103" i="21"/>
  <c r="E122" i="21" s="1"/>
  <c r="D122" i="21"/>
  <c r="E105" i="21"/>
  <c r="G105" i="21" s="1"/>
  <c r="F105" i="21"/>
  <c r="F122" i="21" s="1"/>
  <c r="H122" i="21" s="1"/>
  <c r="G44" i="21"/>
  <c r="C122" i="21"/>
  <c r="G19" i="21"/>
  <c r="G29" i="21"/>
  <c r="H103" i="21"/>
  <c r="G103" i="21" l="1"/>
  <c r="H105" i="21"/>
  <c r="G122" i="21"/>
</calcChain>
</file>

<file path=xl/sharedStrings.xml><?xml version="1.0" encoding="utf-8"?>
<sst xmlns="http://schemas.openxmlformats.org/spreadsheetml/2006/main" count="278" uniqueCount="198">
  <si>
    <t xml:space="preserve">                                    Отчет </t>
  </si>
  <si>
    <t xml:space="preserve">                                                управляющей организации</t>
  </si>
  <si>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</si>
  <si>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</si>
  <si>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</si>
  <si>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</si>
  <si>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</si>
  <si>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</si>
  <si>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</si>
  <si>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</si>
  <si>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</si>
  <si>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</si>
  <si>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</si>
  <si>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</si>
  <si>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</si>
  <si>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</si>
  <si>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</si>
  <si>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</si>
  <si>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</si>
  <si>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</si>
  <si>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</si>
  <si>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</si>
  <si>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</si>
  <si>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</si>
  <si>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</si>
  <si>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</si>
  <si>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</si>
  <si>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</si>
  <si>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</si>
  <si>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</si>
  <si>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</si>
  <si>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</si>
  <si>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</si>
  <si>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</si>
  <si>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</si>
  <si>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</si>
  <si>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</si>
  <si>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</si>
  <si>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</si>
  <si>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>несущих конструкций</t>
  </si>
  <si>
    <t xml:space="preserve">устранение незначительных неисправностей </t>
  </si>
  <si>
    <t>здания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</si>
  <si>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</si>
  <si>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</si>
  <si>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</si>
  <si>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</si>
  <si>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</si>
  <si>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</si>
  <si>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</si>
  <si>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</si>
  <si>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</si>
  <si>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</si>
  <si>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 xml:space="preserve"> "+"  недовыполнено работ)</t>
  </si>
  <si>
    <t>в системах  отопления, водоснабжения,</t>
  </si>
  <si>
    <t>водоотведения, электроснабжения,</t>
  </si>
  <si>
    <t>Остаток д/ср-в(оплачено-выполнено)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</si>
  <si>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</si>
  <si>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</si>
  <si>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</si>
  <si>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</si>
  <si>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</si>
  <si>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</si>
  <si>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</si>
  <si>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</si>
  <si>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</si>
  <si>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</si>
  <si>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</si>
  <si>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</si>
  <si>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</si>
  <si>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</si>
  <si>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</si>
  <si>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</si>
  <si>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</si>
  <si>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</si>
  <si>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</si>
  <si>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</si>
  <si>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</si>
  <si>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</si>
  <si>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</si>
  <si>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</si>
  <si>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</si>
  <si>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</si>
  <si>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</si>
  <si>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</si>
  <si>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</si>
  <si>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</si>
  <si>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</si>
  <si>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</si>
  <si>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</si>
  <si>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</si>
  <si>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</si>
  <si>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</si>
  <si>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</si>
  <si>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</si>
  <si>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</si>
  <si>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</si>
  <si>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</si>
  <si>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</si>
  <si>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</si>
  <si>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</si>
  <si>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</si>
  <si>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</si>
  <si>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</si>
  <si>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</si>
  <si>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</si>
  <si>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</si>
  <si>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</si>
  <si>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</si>
  <si>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</si>
  <si>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</si>
  <si>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</si>
  <si>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</si>
  <si>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</si>
  <si>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</si>
  <si>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мелкий ремонт и укрепление окон, дверей;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</si>
  <si>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</si>
  <si>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</si>
  <si>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</si>
  <si>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</si>
  <si>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</si>
  <si>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</si>
  <si>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</si>
  <si>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</si>
  <si>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</si>
  <si>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</si>
  <si>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</si>
  <si>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</si>
  <si>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                                  ООО "Управляющая компания "Светлая Роща"</t>
  </si>
  <si>
    <t xml:space="preserve">                           о деятельности за отчетный период с 01.12.2018г. по 31.12.2018 г.</t>
  </si>
  <si>
    <t>площадки</t>
  </si>
  <si>
    <t>10. Обслуживание</t>
  </si>
  <si>
    <t xml:space="preserve">Обращение </t>
  </si>
  <si>
    <t>с ТКО</t>
  </si>
  <si>
    <t xml:space="preserve">                     по многоквартирному дому, расположенному по адресу:  Кубовая, 51/1</t>
  </si>
  <si>
    <t xml:space="preserve">9. Обслуживание </t>
  </si>
  <si>
    <t>калитки</t>
  </si>
  <si>
    <t>4. Техническое обслуживание</t>
  </si>
  <si>
    <t>видеонаблюдения</t>
  </si>
  <si>
    <t xml:space="preserve">5. Обслуживание </t>
  </si>
  <si>
    <t xml:space="preserve">                     по многоквартирному дому, расположенному по адресу:  Кубовая, 47</t>
  </si>
  <si>
    <t xml:space="preserve">          Отчет по затратам на  содержание и текущий ремонт общего имущества  многоквартирного  дома</t>
  </si>
  <si>
    <t xml:space="preserve">4. Обслуживание </t>
  </si>
  <si>
    <t xml:space="preserve">общедомовых приборов </t>
  </si>
  <si>
    <t>учета</t>
  </si>
  <si>
    <t>внутридомовых</t>
  </si>
  <si>
    <t xml:space="preserve">инженерных сетей и </t>
  </si>
  <si>
    <t>обслуживание системы</t>
  </si>
  <si>
    <t xml:space="preserve">электроснабжения </t>
  </si>
  <si>
    <t>многоквартирного дома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</si>
  <si>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</si>
  <si>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</si>
  <si>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</si>
  <si>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</si>
  <si>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</si>
  <si>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</si>
  <si>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>посыпка песком территории</t>
  </si>
  <si>
    <t>протирка указателей</t>
  </si>
  <si>
    <t>очистка урн от мусора</t>
  </si>
  <si>
    <t xml:space="preserve">уборка контейнерной площадки от мусора, </t>
  </si>
  <si>
    <t>снега, наледи</t>
  </si>
  <si>
    <t xml:space="preserve">Подметание, сдвижка снега на </t>
  </si>
  <si>
    <t>придомовой территории,</t>
  </si>
  <si>
    <t xml:space="preserve">очистка от наледи, 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</si>
  <si>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</si>
  <si>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</si>
  <si>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</si>
  <si>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(выкашивание) газонов</t>
  </si>
  <si>
    <t>полив газонов, зеленых насаждений</t>
  </si>
  <si>
    <t>уборка входов в подвал</t>
  </si>
  <si>
    <t>уборка контейнерной площадки от мусора</t>
  </si>
  <si>
    <t>По заявке (2 раза в год)</t>
  </si>
  <si>
    <t>8. Содержание контейнерной</t>
  </si>
  <si>
    <t>13. Услуги и работы по управлению</t>
  </si>
  <si>
    <t xml:space="preserve">1 пост стационарный с </t>
  </si>
  <si>
    <t>функциями территории</t>
  </si>
  <si>
    <t>(в том числе амортизация)</t>
  </si>
  <si>
    <t>установки для повышения давления ХВС</t>
  </si>
  <si>
    <t>12. Обслуживание теплообменника</t>
  </si>
  <si>
    <t xml:space="preserve"> ГВС (пластинчатый бойлер)</t>
  </si>
  <si>
    <t xml:space="preserve">                                              управляющей организации</t>
  </si>
  <si>
    <t xml:space="preserve">                                                  ООО "Управляющая компания "Светлая Роща"</t>
  </si>
  <si>
    <t xml:space="preserve">    Отчет </t>
  </si>
  <si>
    <t>11. Обслуживание циркуляционных</t>
  </si>
  <si>
    <t xml:space="preserve"> насосов отопления, ГВС</t>
  </si>
  <si>
    <t>п.4=п.1+п.2-п.3;  п.6=п.2-п.5;  п.7=п.3-п.5;  п.II=п.I+п.7</t>
  </si>
  <si>
    <t xml:space="preserve">Остаток средств от размещения </t>
  </si>
  <si>
    <t xml:space="preserve">Разовый </t>
  </si>
  <si>
    <t>сбор</t>
  </si>
  <si>
    <t xml:space="preserve">                           о деятельности за отчетный период с 01.01.2024 г по 31.12.2024 г</t>
  </si>
  <si>
    <t xml:space="preserve">                           о деятельности за отчетный период с 01.01.2024 г по 31.12.2024г</t>
  </si>
  <si>
    <t>Остаток д/ср-в на 01.01.2024г</t>
  </si>
  <si>
    <t>Задолженность на 01.01.2024г.</t>
  </si>
  <si>
    <t>Начислено  с 01.01.24 по 31.12.24</t>
  </si>
  <si>
    <t>Оплачено  с 01.01.24 по 31.12.24</t>
  </si>
  <si>
    <t>Задолженность на 31.12.2024г.</t>
  </si>
  <si>
    <t>Остаток д/ср-в на 31.12.2024г</t>
  </si>
  <si>
    <t>Ремонт резинового покрытия детской площадки</t>
  </si>
  <si>
    <t>И.о. генерального директора ООО "УК "Светлая Роща"                                                М.В. Кулешова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</si>
</sst>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7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0" xfId="0" applyFill="1"/>
    <xf numFmtId="2" fontId="0" fillId="0" borderId="0" xfId="0" applyNumberFormat="1" applyFill="1"/>
    <xf numFmtId="2" fontId="3" fillId="0" borderId="34" xfId="0" applyNumberFormat="1" applyFont="1" applyFill="1" applyBorder="1"/>
    <xf numFmtId="0" fontId="0" fillId="0" borderId="0" xfId="0" applyFill="1" applyBorder="1"/>
    <xf numFmtId="2" fontId="0" fillId="0" borderId="0" xfId="0" applyNumberFormat="1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/>
    <xf numFmtId="0" fontId="14" fillId="0" borderId="0" xfId="0" applyFont="1" applyFill="1" applyBorder="1"/>
    <xf numFmtId="0" fontId="15" fillId="0" borderId="0" xfId="0" applyFont="1" applyFill="1" applyBorder="1"/>
    <xf numFmtId="2" fontId="15" fillId="0" borderId="0" xfId="0" applyNumberFormat="1" applyFont="1" applyFill="1" applyBorder="1"/>
    <xf numFmtId="0" fontId="16" fillId="0" borderId="0" xfId="0" applyFont="1" applyFill="1" applyBorder="1"/>
    <xf numFmtId="2" fontId="16" fillId="0" borderId="0" xfId="0" applyNumberFormat="1" applyFont="1" applyFill="1" applyBorder="1"/>
    <xf numFmtId="164" fontId="0" fillId="0" borderId="0" xfId="0" applyNumberFormat="1" applyFill="1" applyBorder="1"/>
    <xf numFmtId="2" fontId="12" fillId="0" borderId="34" xfId="0" applyNumberFormat="1" applyFont="1" applyFill="1" applyBorder="1"/>
    <xf numFmtId="2" fontId="3" fillId="0" borderId="35" xfId="0" applyNumberFormat="1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2" fontId="3" fillId="0" borderId="0" xfId="0" applyNumberFormat="1" applyFont="1" applyFill="1"/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5" xfId="0" applyFont="1" applyFill="1" applyBorder="1"/>
    <xf numFmtId="2" fontId="4" fillId="0" borderId="6" xfId="0" applyNumberFormat="1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5" xfId="0" applyFill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4" fillId="0" borderId="15" xfId="0" applyFont="1" applyFill="1" applyBorder="1"/>
    <xf numFmtId="2" fontId="4" fillId="0" borderId="16" xfId="0" applyNumberFormat="1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3" fillId="0" borderId="22" xfId="0" applyFont="1" applyFill="1" applyBorder="1" applyAlignment="1">
      <alignment horizontal="center"/>
    </xf>
    <xf numFmtId="0" fontId="4" fillId="0" borderId="21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14" xfId="0" applyFon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/>
    <xf numFmtId="2" fontId="3" fillId="0" borderId="31" xfId="0" applyNumberFormat="1" applyFont="1" applyFill="1" applyBorder="1"/>
    <xf numFmtId="0" fontId="3" fillId="0" borderId="32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45" xfId="0" applyFont="1" applyFill="1" applyBorder="1"/>
    <xf numFmtId="0" fontId="4" fillId="0" borderId="46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3" fillId="0" borderId="0" xfId="0" applyFont="1" applyFill="1" applyBorder="1"/>
    <xf numFmtId="0" fontId="3" fillId="0" borderId="34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14" xfId="0" applyFont="1" applyFill="1" applyBorder="1"/>
    <xf numFmtId="0" fontId="4" fillId="0" borderId="36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7" fillId="0" borderId="20" xfId="0" applyFont="1" applyFill="1" applyBorder="1"/>
    <xf numFmtId="2" fontId="7" fillId="0" borderId="15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center"/>
    </xf>
    <xf numFmtId="2" fontId="4" fillId="0" borderId="5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165" fontId="0" fillId="0" borderId="0" xfId="0" applyNumberFormat="1" applyFill="1"/>
    <xf numFmtId="0" fontId="3" fillId="0" borderId="34" xfId="0" applyFont="1" applyFill="1" applyBorder="1"/>
    <xf numFmtId="0" fontId="3" fillId="0" borderId="35" xfId="0" applyFont="1" applyFill="1" applyBorder="1"/>
    <xf numFmtId="0" fontId="7" fillId="0" borderId="37" xfId="0" applyFont="1" applyFill="1" applyBorder="1"/>
    <xf numFmtId="0" fontId="4" fillId="0" borderId="37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0" fontId="3" fillId="0" borderId="15" xfId="0" applyFont="1" applyFill="1" applyBorder="1"/>
    <xf numFmtId="0" fontId="8" fillId="0" borderId="14" xfId="0" applyFont="1" applyFill="1" applyBorder="1"/>
    <xf numFmtId="0" fontId="5" fillId="0" borderId="33" xfId="0" applyFont="1" applyFill="1" applyBorder="1" applyAlignment="1">
      <alignment horizontal="center"/>
    </xf>
    <xf numFmtId="2" fontId="5" fillId="0" borderId="34" xfId="0" applyNumberFormat="1" applyFont="1" applyFill="1" applyBorder="1"/>
    <xf numFmtId="0" fontId="5" fillId="0" borderId="34" xfId="0" applyFont="1" applyFill="1" applyBorder="1"/>
    <xf numFmtId="2" fontId="5" fillId="0" borderId="51" xfId="0" applyNumberFormat="1" applyFont="1" applyFill="1" applyBorder="1"/>
    <xf numFmtId="164" fontId="5" fillId="0" borderId="34" xfId="0" applyNumberFormat="1" applyFont="1" applyFill="1" applyBorder="1"/>
    <xf numFmtId="0" fontId="6" fillId="0" borderId="16" xfId="0" applyFont="1" applyFill="1" applyBorder="1"/>
    <xf numFmtId="2" fontId="6" fillId="0" borderId="51" xfId="0" applyNumberFormat="1" applyFont="1" applyFill="1" applyBorder="1" applyAlignment="1">
      <alignment horizontal="right"/>
    </xf>
    <xf numFmtId="2" fontId="6" fillId="0" borderId="34" xfId="0" applyNumberFormat="1" applyFont="1" applyFill="1" applyBorder="1" applyAlignment="1">
      <alignment horizontal="right"/>
    </xf>
    <xf numFmtId="0" fontId="6" fillId="0" borderId="34" xfId="0" applyFont="1" applyFill="1" applyBorder="1"/>
    <xf numFmtId="0" fontId="6" fillId="0" borderId="14" xfId="0" applyFont="1" applyFill="1" applyBorder="1"/>
    <xf numFmtId="0" fontId="6" fillId="0" borderId="52" xfId="0" applyFont="1" applyFill="1" applyBorder="1" applyAlignment="1">
      <alignment horizontal="right"/>
    </xf>
    <xf numFmtId="0" fontId="3" fillId="0" borderId="52" xfId="0" applyFont="1" applyFill="1" applyBorder="1"/>
    <xf numFmtId="0" fontId="7" fillId="0" borderId="14" xfId="0" applyFont="1" applyFill="1" applyBorder="1"/>
    <xf numFmtId="2" fontId="4" fillId="0" borderId="21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3" fillId="0" borderId="38" xfId="0" applyFont="1" applyFill="1" applyBorder="1"/>
    <xf numFmtId="0" fontId="3" fillId="0" borderId="39" xfId="0" applyFont="1" applyFill="1" applyBorder="1"/>
    <xf numFmtId="2" fontId="3" fillId="0" borderId="39" xfId="0" applyNumberFormat="1" applyFont="1" applyFill="1" applyBorder="1"/>
    <xf numFmtId="2" fontId="3" fillId="0" borderId="40" xfId="0" applyNumberFormat="1" applyFont="1" applyFill="1" applyBorder="1"/>
    <xf numFmtId="0" fontId="4" fillId="0" borderId="37" xfId="0" applyFont="1" applyFill="1" applyBorder="1" applyAlignment="1">
      <alignment horizontal="center"/>
    </xf>
    <xf numFmtId="2" fontId="7" fillId="0" borderId="5" xfId="0" applyNumberFormat="1" applyFont="1" applyFill="1" applyBorder="1" applyAlignment="1">
      <alignment horizontal="center"/>
    </xf>
    <xf numFmtId="2" fontId="10" fillId="0" borderId="0" xfId="0" applyNumberFormat="1" applyFont="1" applyFill="1"/>
    <xf numFmtId="0" fontId="7" fillId="0" borderId="36" xfId="0" applyFont="1" applyFill="1" applyBorder="1"/>
    <xf numFmtId="0" fontId="11" fillId="0" borderId="36" xfId="0" applyFont="1" applyFill="1" applyBorder="1" applyAlignment="1">
      <alignment horizontal="left"/>
    </xf>
    <xf numFmtId="2" fontId="7" fillId="0" borderId="21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37" xfId="0" applyFont="1" applyFill="1" applyBorder="1"/>
    <xf numFmtId="2" fontId="4" fillId="0" borderId="15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6" fillId="0" borderId="20" xfId="0" applyFont="1" applyFill="1" applyBorder="1"/>
    <xf numFmtId="0" fontId="6" fillId="0" borderId="20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/>
    <xf numFmtId="0" fontId="13" fillId="0" borderId="20" xfId="0" applyFont="1" applyFill="1" applyBorder="1" applyAlignment="1">
      <alignment horizontal="center"/>
    </xf>
    <xf numFmtId="2" fontId="7" fillId="0" borderId="16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4" fillId="0" borderId="9" xfId="0" applyFont="1" applyFill="1" applyBorder="1" applyAlignment="1">
      <alignment horizontal="center"/>
    </xf>
    <xf numFmtId="2" fontId="7" fillId="0" borderId="49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9" fillId="0" borderId="22" xfId="0" applyFont="1" applyFill="1" applyBorder="1"/>
    <xf numFmtId="0" fontId="4" fillId="0" borderId="22" xfId="0" applyFont="1" applyFill="1" applyBorder="1" applyAlignment="1">
      <alignment horizontal="center"/>
    </xf>
    <xf numFmtId="2" fontId="7" fillId="0" borderId="43" xfId="0" applyNumberFormat="1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2" fontId="7" fillId="0" borderId="44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0" fontId="9" fillId="0" borderId="20" xfId="0" applyFont="1" applyFill="1" applyBorder="1"/>
    <xf numFmtId="2" fontId="7" fillId="0" borderId="47" xfId="0" applyNumberFormat="1" applyFont="1" applyFill="1" applyBorder="1" applyAlignment="1">
      <alignment horizontal="center"/>
    </xf>
    <xf numFmtId="2" fontId="7" fillId="0" borderId="42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left"/>
    </xf>
    <xf numFmtId="0" fontId="4" fillId="0" borderId="37" xfId="0" applyFont="1" applyFill="1" applyBorder="1" applyAlignment="1">
      <alignment horizontal="left"/>
    </xf>
    <xf numFmtId="0" fontId="4" fillId="0" borderId="20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2" fontId="7" fillId="0" borderId="29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7" fillId="0" borderId="9" xfId="0" applyFont="1" applyFill="1" applyBorder="1"/>
    <xf numFmtId="2" fontId="7" fillId="0" borderId="10" xfId="0" applyNumberFormat="1" applyFont="1" applyFill="1" applyBorder="1" applyAlignment="1">
      <alignment horizontal="center"/>
    </xf>
    <xf numFmtId="2" fontId="7" fillId="0" borderId="2" xfId="0" applyNumberFormat="1" applyFont="1" applyFill="1" applyBorder="1" applyAlignment="1">
      <alignment horizontal="center"/>
    </xf>
    <xf numFmtId="2" fontId="7" fillId="0" borderId="50" xfId="0" applyNumberFormat="1" applyFont="1" applyFill="1" applyBorder="1" applyAlignment="1">
      <alignment horizontal="center"/>
    </xf>
    <xf numFmtId="0" fontId="7" fillId="0" borderId="22" xfId="0" applyFont="1" applyFill="1" applyBorder="1"/>
    <xf numFmtId="0" fontId="4" fillId="0" borderId="22" xfId="0" applyFont="1" applyFill="1" applyBorder="1"/>
    <xf numFmtId="0" fontId="7" fillId="0" borderId="43" xfId="0" applyFont="1" applyFill="1" applyBorder="1"/>
    <xf numFmtId="0" fontId="7" fillId="0" borderId="48" xfId="0" applyFont="1" applyFill="1" applyBorder="1" applyAlignment="1">
      <alignment horizontal="center"/>
    </xf>
    <xf numFmtId="2" fontId="7" fillId="0" borderId="43" xfId="0" applyNumberFormat="1" applyFont="1" applyFill="1" applyBorder="1"/>
    <xf numFmtId="0" fontId="7" fillId="0" borderId="44" xfId="0" applyFont="1" applyFill="1" applyBorder="1"/>
    <xf numFmtId="0" fontId="4" fillId="0" borderId="0" xfId="0" applyFont="1" applyFill="1" applyBorder="1"/>
    <xf numFmtId="2" fontId="7" fillId="0" borderId="0" xfId="0" applyNumberFormat="1" applyFont="1" applyFill="1" applyBorder="1"/>
    <xf numFmtId="164" fontId="0" fillId="0" borderId="0" xfId="0" applyNumberFormat="1" applyFill="1"/>
    <xf numFmtId="166" fontId="0" fillId="0" borderId="0" xfId="0" applyNumberFormat="1" applyFill="1" applyBorder="1"/>
    <xf numFmtId="0" fontId="10" fillId="0" borderId="0" xfId="0" applyFont="1" applyFill="1" applyBorder="1"/>
    <xf numFmtId="2" fontId="10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6"/>
  <sheetViews>
    <sheetView tabSelected="1" topLeftCell="A91" workbookViewId="0">
      <selection activeCell="L41" sqref="L41"/>
    </sheetView>
  </sheetViews>
  <sheetFormatPr defaultColWidth="11.5703125" defaultRowHeight="15" x14ac:dyDescent="0.25"/>
  <cols>
    <col min="1" max="1" width="38.28515625" style="1" customWidth="1"/>
    <col min="2" max="2" width="42.85546875" style="1" customWidth="1"/>
    <col min="3" max="3" width="15.42578125" style="1" bestFit="1" customWidth="1"/>
    <col min="4" max="4" width="14.7109375" style="1" customWidth="1"/>
    <col min="5" max="5" width="14.5703125" style="1" customWidth="1"/>
    <col min="6" max="6" width="12.140625" style="1" customWidth="1"/>
    <col min="7" max="7" width="11.7109375" style="1" customWidth="1"/>
    <col min="8" max="8" width="11.42578125" style="1" customWidth="1"/>
    <col min="9" max="9" width="12.7109375" style="1" customWidth="1"/>
    <col min="10" max="10" width="11.7109375" style="1" customWidth="1"/>
    <col min="11" max="11" width="45.28515625" style="1" customWidth="1"/>
    <col min="12" max="13" width="14.85546875" style="1" customWidth="1"/>
    <col min="14" max="15" width="12.140625" style="1" customWidth="1"/>
    <col min="16" max="17" width="11.140625" style="1" customWidth="1"/>
    <col min="18" max="19" width="12.42578125" style="1" customWidth="1"/>
    <col min="20" max="20" width="13.42578125" style="1" customWidth="1"/>
    <col min="21" max="23" width="11.5703125" style="1"/>
    <col min="24" max="24" width="11.85546875" style="1" bestFit="1" customWidth="1"/>
    <col min="25" max="26" width="11.5703125" style="1"/>
    <col min="27" max="31" width="11.5703125" style="4"/>
    <col min="32" max="259" width="11.5703125" style="1"/>
    <col min="260" max="260" width="23.140625" style="1" customWidth="1"/>
    <col min="261" max="261" width="42.85546875" style="1" customWidth="1"/>
    <col min="262" max="262" width="11.5703125" style="1"/>
    <col min="263" max="263" width="11.28515625" style="1" customWidth="1"/>
    <col min="264" max="264" width="12.85546875" style="1" customWidth="1"/>
    <col min="265" max="265" width="12.140625" style="1" customWidth="1"/>
    <col min="266" max="266" width="11.7109375" style="1" customWidth="1"/>
    <col min="267" max="267" width="11.42578125" style="1" customWidth="1"/>
    <col min="268" max="268" width="12.7109375" style="1" customWidth="1"/>
    <col min="269" max="269" width="4.140625" style="1" customWidth="1"/>
    <col min="270" max="270" width="45.28515625" style="1" customWidth="1"/>
    <col min="271" max="271" width="14.85546875" style="1" customWidth="1"/>
    <col min="272" max="272" width="12.28515625" style="1" customWidth="1"/>
    <col min="273" max="274" width="11.140625" style="1" customWidth="1"/>
    <col min="275" max="275" width="12.42578125" style="1" customWidth="1"/>
    <col min="276" max="276" width="11.42578125" style="1" customWidth="1"/>
    <col min="277" max="277" width="13.5703125" style="1" customWidth="1"/>
    <col min="278" max="515" width="11.5703125" style="1"/>
    <col min="516" max="516" width="23.140625" style="1" customWidth="1"/>
    <col min="517" max="517" width="42.85546875" style="1" customWidth="1"/>
    <col min="518" max="518" width="11.5703125" style="1"/>
    <col min="519" max="519" width="11.28515625" style="1" customWidth="1"/>
    <col min="520" max="520" width="12.85546875" style="1" customWidth="1"/>
    <col min="521" max="521" width="12.140625" style="1" customWidth="1"/>
    <col min="522" max="522" width="11.7109375" style="1" customWidth="1"/>
    <col min="523" max="523" width="11.42578125" style="1" customWidth="1"/>
    <col min="524" max="524" width="12.7109375" style="1" customWidth="1"/>
    <col min="525" max="525" width="4.140625" style="1" customWidth="1"/>
    <col min="526" max="526" width="45.28515625" style="1" customWidth="1"/>
    <col min="527" max="527" width="14.85546875" style="1" customWidth="1"/>
    <col min="528" max="528" width="12.28515625" style="1" customWidth="1"/>
    <col min="529" max="530" width="11.140625" style="1" customWidth="1"/>
    <col min="531" max="531" width="12.42578125" style="1" customWidth="1"/>
    <col min="532" max="532" width="11.42578125" style="1" customWidth="1"/>
    <col min="533" max="533" width="13.5703125" style="1" customWidth="1"/>
    <col min="534" max="771" width="11.5703125" style="1"/>
    <col min="772" max="772" width="23.140625" style="1" customWidth="1"/>
    <col min="773" max="773" width="42.85546875" style="1" customWidth="1"/>
    <col min="774" max="774" width="11.5703125" style="1"/>
    <col min="775" max="775" width="11.28515625" style="1" customWidth="1"/>
    <col min="776" max="776" width="12.85546875" style="1" customWidth="1"/>
    <col min="777" max="777" width="12.140625" style="1" customWidth="1"/>
    <col min="778" max="778" width="11.7109375" style="1" customWidth="1"/>
    <col min="779" max="779" width="11.42578125" style="1" customWidth="1"/>
    <col min="780" max="780" width="12.7109375" style="1" customWidth="1"/>
    <col min="781" max="781" width="4.140625" style="1" customWidth="1"/>
    <col min="782" max="782" width="45.28515625" style="1" customWidth="1"/>
    <col min="783" max="783" width="14.85546875" style="1" customWidth="1"/>
    <col min="784" max="784" width="12.28515625" style="1" customWidth="1"/>
    <col min="785" max="786" width="11.140625" style="1" customWidth="1"/>
    <col min="787" max="787" width="12.42578125" style="1" customWidth="1"/>
    <col min="788" max="788" width="11.42578125" style="1" customWidth="1"/>
    <col min="789" max="789" width="13.5703125" style="1" customWidth="1"/>
    <col min="790" max="1027" width="11.5703125" style="1"/>
    <col min="1028" max="1028" width="23.140625" style="1" customWidth="1"/>
    <col min="1029" max="1029" width="42.85546875" style="1" customWidth="1"/>
    <col min="1030" max="1030" width="11.5703125" style="1"/>
    <col min="1031" max="1031" width="11.28515625" style="1" customWidth="1"/>
    <col min="1032" max="1032" width="12.85546875" style="1" customWidth="1"/>
    <col min="1033" max="1033" width="12.140625" style="1" customWidth="1"/>
    <col min="1034" max="1034" width="11.7109375" style="1" customWidth="1"/>
    <col min="1035" max="1035" width="11.42578125" style="1" customWidth="1"/>
    <col min="1036" max="1036" width="12.7109375" style="1" customWidth="1"/>
    <col min="1037" max="1037" width="4.140625" style="1" customWidth="1"/>
    <col min="1038" max="1038" width="45.28515625" style="1" customWidth="1"/>
    <col min="1039" max="1039" width="14.85546875" style="1" customWidth="1"/>
    <col min="1040" max="1040" width="12.28515625" style="1" customWidth="1"/>
    <col min="1041" max="1042" width="11.140625" style="1" customWidth="1"/>
    <col min="1043" max="1043" width="12.42578125" style="1" customWidth="1"/>
    <col min="1044" max="1044" width="11.42578125" style="1" customWidth="1"/>
    <col min="1045" max="1045" width="13.5703125" style="1" customWidth="1"/>
    <col min="1046" max="1283" width="11.5703125" style="1"/>
    <col min="1284" max="1284" width="23.140625" style="1" customWidth="1"/>
    <col min="1285" max="1285" width="42.85546875" style="1" customWidth="1"/>
    <col min="1286" max="1286" width="11.5703125" style="1"/>
    <col min="1287" max="1287" width="11.28515625" style="1" customWidth="1"/>
    <col min="1288" max="1288" width="12.85546875" style="1" customWidth="1"/>
    <col min="1289" max="1289" width="12.140625" style="1" customWidth="1"/>
    <col min="1290" max="1290" width="11.7109375" style="1" customWidth="1"/>
    <col min="1291" max="1291" width="11.42578125" style="1" customWidth="1"/>
    <col min="1292" max="1292" width="12.7109375" style="1" customWidth="1"/>
    <col min="1293" max="1293" width="4.140625" style="1" customWidth="1"/>
    <col min="1294" max="1294" width="45.28515625" style="1" customWidth="1"/>
    <col min="1295" max="1295" width="14.85546875" style="1" customWidth="1"/>
    <col min="1296" max="1296" width="12.28515625" style="1" customWidth="1"/>
    <col min="1297" max="1298" width="11.140625" style="1" customWidth="1"/>
    <col min="1299" max="1299" width="12.42578125" style="1" customWidth="1"/>
    <col min="1300" max="1300" width="11.42578125" style="1" customWidth="1"/>
    <col min="1301" max="1301" width="13.5703125" style="1" customWidth="1"/>
    <col min="1302" max="1539" width="11.5703125" style="1"/>
    <col min="1540" max="1540" width="23.140625" style="1" customWidth="1"/>
    <col min="1541" max="1541" width="42.85546875" style="1" customWidth="1"/>
    <col min="1542" max="1542" width="11.5703125" style="1"/>
    <col min="1543" max="1543" width="11.28515625" style="1" customWidth="1"/>
    <col min="1544" max="1544" width="12.85546875" style="1" customWidth="1"/>
    <col min="1545" max="1545" width="12.140625" style="1" customWidth="1"/>
    <col min="1546" max="1546" width="11.7109375" style="1" customWidth="1"/>
    <col min="1547" max="1547" width="11.42578125" style="1" customWidth="1"/>
    <col min="1548" max="1548" width="12.7109375" style="1" customWidth="1"/>
    <col min="1549" max="1549" width="4.140625" style="1" customWidth="1"/>
    <col min="1550" max="1550" width="45.28515625" style="1" customWidth="1"/>
    <col min="1551" max="1551" width="14.85546875" style="1" customWidth="1"/>
    <col min="1552" max="1552" width="12.28515625" style="1" customWidth="1"/>
    <col min="1553" max="1554" width="11.140625" style="1" customWidth="1"/>
    <col min="1555" max="1555" width="12.42578125" style="1" customWidth="1"/>
    <col min="1556" max="1556" width="11.42578125" style="1" customWidth="1"/>
    <col min="1557" max="1557" width="13.5703125" style="1" customWidth="1"/>
    <col min="1558" max="1795" width="11.5703125" style="1"/>
    <col min="1796" max="1796" width="23.140625" style="1" customWidth="1"/>
    <col min="1797" max="1797" width="42.85546875" style="1" customWidth="1"/>
    <col min="1798" max="1798" width="11.5703125" style="1"/>
    <col min="1799" max="1799" width="11.28515625" style="1" customWidth="1"/>
    <col min="1800" max="1800" width="12.85546875" style="1" customWidth="1"/>
    <col min="1801" max="1801" width="12.140625" style="1" customWidth="1"/>
    <col min="1802" max="1802" width="11.7109375" style="1" customWidth="1"/>
    <col min="1803" max="1803" width="11.42578125" style="1" customWidth="1"/>
    <col min="1804" max="1804" width="12.7109375" style="1" customWidth="1"/>
    <col min="1805" max="1805" width="4.140625" style="1" customWidth="1"/>
    <col min="1806" max="1806" width="45.28515625" style="1" customWidth="1"/>
    <col min="1807" max="1807" width="14.85546875" style="1" customWidth="1"/>
    <col min="1808" max="1808" width="12.28515625" style="1" customWidth="1"/>
    <col min="1809" max="1810" width="11.140625" style="1" customWidth="1"/>
    <col min="1811" max="1811" width="12.42578125" style="1" customWidth="1"/>
    <col min="1812" max="1812" width="11.42578125" style="1" customWidth="1"/>
    <col min="1813" max="1813" width="13.5703125" style="1" customWidth="1"/>
    <col min="1814" max="2051" width="11.5703125" style="1"/>
    <col min="2052" max="2052" width="23.140625" style="1" customWidth="1"/>
    <col min="2053" max="2053" width="42.85546875" style="1" customWidth="1"/>
    <col min="2054" max="2054" width="11.5703125" style="1"/>
    <col min="2055" max="2055" width="11.28515625" style="1" customWidth="1"/>
    <col min="2056" max="2056" width="12.85546875" style="1" customWidth="1"/>
    <col min="2057" max="2057" width="12.140625" style="1" customWidth="1"/>
    <col min="2058" max="2058" width="11.7109375" style="1" customWidth="1"/>
    <col min="2059" max="2059" width="11.42578125" style="1" customWidth="1"/>
    <col min="2060" max="2060" width="12.7109375" style="1" customWidth="1"/>
    <col min="2061" max="2061" width="4.140625" style="1" customWidth="1"/>
    <col min="2062" max="2062" width="45.28515625" style="1" customWidth="1"/>
    <col min="2063" max="2063" width="14.85546875" style="1" customWidth="1"/>
    <col min="2064" max="2064" width="12.28515625" style="1" customWidth="1"/>
    <col min="2065" max="2066" width="11.140625" style="1" customWidth="1"/>
    <col min="2067" max="2067" width="12.42578125" style="1" customWidth="1"/>
    <col min="2068" max="2068" width="11.42578125" style="1" customWidth="1"/>
    <col min="2069" max="2069" width="13.5703125" style="1" customWidth="1"/>
    <col min="2070" max="2307" width="11.5703125" style="1"/>
    <col min="2308" max="2308" width="23.140625" style="1" customWidth="1"/>
    <col min="2309" max="2309" width="42.85546875" style="1" customWidth="1"/>
    <col min="2310" max="2310" width="11.5703125" style="1"/>
    <col min="2311" max="2311" width="11.28515625" style="1" customWidth="1"/>
    <col min="2312" max="2312" width="12.85546875" style="1" customWidth="1"/>
    <col min="2313" max="2313" width="12.140625" style="1" customWidth="1"/>
    <col min="2314" max="2314" width="11.7109375" style="1" customWidth="1"/>
    <col min="2315" max="2315" width="11.42578125" style="1" customWidth="1"/>
    <col min="2316" max="2316" width="12.7109375" style="1" customWidth="1"/>
    <col min="2317" max="2317" width="4.140625" style="1" customWidth="1"/>
    <col min="2318" max="2318" width="45.28515625" style="1" customWidth="1"/>
    <col min="2319" max="2319" width="14.85546875" style="1" customWidth="1"/>
    <col min="2320" max="2320" width="12.28515625" style="1" customWidth="1"/>
    <col min="2321" max="2322" width="11.140625" style="1" customWidth="1"/>
    <col min="2323" max="2323" width="12.42578125" style="1" customWidth="1"/>
    <col min="2324" max="2324" width="11.42578125" style="1" customWidth="1"/>
    <col min="2325" max="2325" width="13.5703125" style="1" customWidth="1"/>
    <col min="2326" max="2563" width="11.5703125" style="1"/>
    <col min="2564" max="2564" width="23.140625" style="1" customWidth="1"/>
    <col min="2565" max="2565" width="42.85546875" style="1" customWidth="1"/>
    <col min="2566" max="2566" width="11.5703125" style="1"/>
    <col min="2567" max="2567" width="11.28515625" style="1" customWidth="1"/>
    <col min="2568" max="2568" width="12.85546875" style="1" customWidth="1"/>
    <col min="2569" max="2569" width="12.140625" style="1" customWidth="1"/>
    <col min="2570" max="2570" width="11.7109375" style="1" customWidth="1"/>
    <col min="2571" max="2571" width="11.42578125" style="1" customWidth="1"/>
    <col min="2572" max="2572" width="12.7109375" style="1" customWidth="1"/>
    <col min="2573" max="2573" width="4.140625" style="1" customWidth="1"/>
    <col min="2574" max="2574" width="45.28515625" style="1" customWidth="1"/>
    <col min="2575" max="2575" width="14.85546875" style="1" customWidth="1"/>
    <col min="2576" max="2576" width="12.28515625" style="1" customWidth="1"/>
    <col min="2577" max="2578" width="11.140625" style="1" customWidth="1"/>
    <col min="2579" max="2579" width="12.42578125" style="1" customWidth="1"/>
    <col min="2580" max="2580" width="11.42578125" style="1" customWidth="1"/>
    <col min="2581" max="2581" width="13.5703125" style="1" customWidth="1"/>
    <col min="2582" max="2819" width="11.5703125" style="1"/>
    <col min="2820" max="2820" width="23.140625" style="1" customWidth="1"/>
    <col min="2821" max="2821" width="42.85546875" style="1" customWidth="1"/>
    <col min="2822" max="2822" width="11.5703125" style="1"/>
    <col min="2823" max="2823" width="11.28515625" style="1" customWidth="1"/>
    <col min="2824" max="2824" width="12.85546875" style="1" customWidth="1"/>
    <col min="2825" max="2825" width="12.140625" style="1" customWidth="1"/>
    <col min="2826" max="2826" width="11.7109375" style="1" customWidth="1"/>
    <col min="2827" max="2827" width="11.42578125" style="1" customWidth="1"/>
    <col min="2828" max="2828" width="12.7109375" style="1" customWidth="1"/>
    <col min="2829" max="2829" width="4.140625" style="1" customWidth="1"/>
    <col min="2830" max="2830" width="45.28515625" style="1" customWidth="1"/>
    <col min="2831" max="2831" width="14.85546875" style="1" customWidth="1"/>
    <col min="2832" max="2832" width="12.28515625" style="1" customWidth="1"/>
    <col min="2833" max="2834" width="11.140625" style="1" customWidth="1"/>
    <col min="2835" max="2835" width="12.42578125" style="1" customWidth="1"/>
    <col min="2836" max="2836" width="11.42578125" style="1" customWidth="1"/>
    <col min="2837" max="2837" width="13.5703125" style="1" customWidth="1"/>
    <col min="2838" max="3075" width="11.5703125" style="1"/>
    <col min="3076" max="3076" width="23.140625" style="1" customWidth="1"/>
    <col min="3077" max="3077" width="42.85546875" style="1" customWidth="1"/>
    <col min="3078" max="3078" width="11.5703125" style="1"/>
    <col min="3079" max="3079" width="11.28515625" style="1" customWidth="1"/>
    <col min="3080" max="3080" width="12.85546875" style="1" customWidth="1"/>
    <col min="3081" max="3081" width="12.140625" style="1" customWidth="1"/>
    <col min="3082" max="3082" width="11.7109375" style="1" customWidth="1"/>
    <col min="3083" max="3083" width="11.42578125" style="1" customWidth="1"/>
    <col min="3084" max="3084" width="12.7109375" style="1" customWidth="1"/>
    <col min="3085" max="3085" width="4.140625" style="1" customWidth="1"/>
    <col min="3086" max="3086" width="45.28515625" style="1" customWidth="1"/>
    <col min="3087" max="3087" width="14.85546875" style="1" customWidth="1"/>
    <col min="3088" max="3088" width="12.28515625" style="1" customWidth="1"/>
    <col min="3089" max="3090" width="11.140625" style="1" customWidth="1"/>
    <col min="3091" max="3091" width="12.42578125" style="1" customWidth="1"/>
    <col min="3092" max="3092" width="11.42578125" style="1" customWidth="1"/>
    <col min="3093" max="3093" width="13.5703125" style="1" customWidth="1"/>
    <col min="3094" max="3331" width="11.5703125" style="1"/>
    <col min="3332" max="3332" width="23.140625" style="1" customWidth="1"/>
    <col min="3333" max="3333" width="42.85546875" style="1" customWidth="1"/>
    <col min="3334" max="3334" width="11.5703125" style="1"/>
    <col min="3335" max="3335" width="11.28515625" style="1" customWidth="1"/>
    <col min="3336" max="3336" width="12.85546875" style="1" customWidth="1"/>
    <col min="3337" max="3337" width="12.140625" style="1" customWidth="1"/>
    <col min="3338" max="3338" width="11.7109375" style="1" customWidth="1"/>
    <col min="3339" max="3339" width="11.42578125" style="1" customWidth="1"/>
    <col min="3340" max="3340" width="12.7109375" style="1" customWidth="1"/>
    <col min="3341" max="3341" width="4.140625" style="1" customWidth="1"/>
    <col min="3342" max="3342" width="45.28515625" style="1" customWidth="1"/>
    <col min="3343" max="3343" width="14.85546875" style="1" customWidth="1"/>
    <col min="3344" max="3344" width="12.28515625" style="1" customWidth="1"/>
    <col min="3345" max="3346" width="11.140625" style="1" customWidth="1"/>
    <col min="3347" max="3347" width="12.42578125" style="1" customWidth="1"/>
    <col min="3348" max="3348" width="11.42578125" style="1" customWidth="1"/>
    <col min="3349" max="3349" width="13.5703125" style="1" customWidth="1"/>
    <col min="3350" max="3587" width="11.5703125" style="1"/>
    <col min="3588" max="3588" width="23.140625" style="1" customWidth="1"/>
    <col min="3589" max="3589" width="42.85546875" style="1" customWidth="1"/>
    <col min="3590" max="3590" width="11.5703125" style="1"/>
    <col min="3591" max="3591" width="11.28515625" style="1" customWidth="1"/>
    <col min="3592" max="3592" width="12.85546875" style="1" customWidth="1"/>
    <col min="3593" max="3593" width="12.140625" style="1" customWidth="1"/>
    <col min="3594" max="3594" width="11.7109375" style="1" customWidth="1"/>
    <col min="3595" max="3595" width="11.42578125" style="1" customWidth="1"/>
    <col min="3596" max="3596" width="12.7109375" style="1" customWidth="1"/>
    <col min="3597" max="3597" width="4.140625" style="1" customWidth="1"/>
    <col min="3598" max="3598" width="45.28515625" style="1" customWidth="1"/>
    <col min="3599" max="3599" width="14.85546875" style="1" customWidth="1"/>
    <col min="3600" max="3600" width="12.28515625" style="1" customWidth="1"/>
    <col min="3601" max="3602" width="11.140625" style="1" customWidth="1"/>
    <col min="3603" max="3603" width="12.42578125" style="1" customWidth="1"/>
    <col min="3604" max="3604" width="11.42578125" style="1" customWidth="1"/>
    <col min="3605" max="3605" width="13.5703125" style="1" customWidth="1"/>
    <col min="3606" max="3843" width="11.5703125" style="1"/>
    <col min="3844" max="3844" width="23.140625" style="1" customWidth="1"/>
    <col min="3845" max="3845" width="42.85546875" style="1" customWidth="1"/>
    <col min="3846" max="3846" width="11.5703125" style="1"/>
    <col min="3847" max="3847" width="11.28515625" style="1" customWidth="1"/>
    <col min="3848" max="3848" width="12.85546875" style="1" customWidth="1"/>
    <col min="3849" max="3849" width="12.140625" style="1" customWidth="1"/>
    <col min="3850" max="3850" width="11.7109375" style="1" customWidth="1"/>
    <col min="3851" max="3851" width="11.42578125" style="1" customWidth="1"/>
    <col min="3852" max="3852" width="12.7109375" style="1" customWidth="1"/>
    <col min="3853" max="3853" width="4.140625" style="1" customWidth="1"/>
    <col min="3854" max="3854" width="45.28515625" style="1" customWidth="1"/>
    <col min="3855" max="3855" width="14.85546875" style="1" customWidth="1"/>
    <col min="3856" max="3856" width="12.28515625" style="1" customWidth="1"/>
    <col min="3857" max="3858" width="11.140625" style="1" customWidth="1"/>
    <col min="3859" max="3859" width="12.42578125" style="1" customWidth="1"/>
    <col min="3860" max="3860" width="11.42578125" style="1" customWidth="1"/>
    <col min="3861" max="3861" width="13.5703125" style="1" customWidth="1"/>
    <col min="3862" max="4099" width="11.5703125" style="1"/>
    <col min="4100" max="4100" width="23.140625" style="1" customWidth="1"/>
    <col min="4101" max="4101" width="42.85546875" style="1" customWidth="1"/>
    <col min="4102" max="4102" width="11.5703125" style="1"/>
    <col min="4103" max="4103" width="11.28515625" style="1" customWidth="1"/>
    <col min="4104" max="4104" width="12.85546875" style="1" customWidth="1"/>
    <col min="4105" max="4105" width="12.140625" style="1" customWidth="1"/>
    <col min="4106" max="4106" width="11.7109375" style="1" customWidth="1"/>
    <col min="4107" max="4107" width="11.42578125" style="1" customWidth="1"/>
    <col min="4108" max="4108" width="12.7109375" style="1" customWidth="1"/>
    <col min="4109" max="4109" width="4.140625" style="1" customWidth="1"/>
    <col min="4110" max="4110" width="45.28515625" style="1" customWidth="1"/>
    <col min="4111" max="4111" width="14.85546875" style="1" customWidth="1"/>
    <col min="4112" max="4112" width="12.28515625" style="1" customWidth="1"/>
    <col min="4113" max="4114" width="11.140625" style="1" customWidth="1"/>
    <col min="4115" max="4115" width="12.42578125" style="1" customWidth="1"/>
    <col min="4116" max="4116" width="11.42578125" style="1" customWidth="1"/>
    <col min="4117" max="4117" width="13.5703125" style="1" customWidth="1"/>
    <col min="4118" max="4355" width="11.5703125" style="1"/>
    <col min="4356" max="4356" width="23.140625" style="1" customWidth="1"/>
    <col min="4357" max="4357" width="42.85546875" style="1" customWidth="1"/>
    <col min="4358" max="4358" width="11.5703125" style="1"/>
    <col min="4359" max="4359" width="11.28515625" style="1" customWidth="1"/>
    <col min="4360" max="4360" width="12.85546875" style="1" customWidth="1"/>
    <col min="4361" max="4361" width="12.140625" style="1" customWidth="1"/>
    <col min="4362" max="4362" width="11.7109375" style="1" customWidth="1"/>
    <col min="4363" max="4363" width="11.42578125" style="1" customWidth="1"/>
    <col min="4364" max="4364" width="12.7109375" style="1" customWidth="1"/>
    <col min="4365" max="4365" width="4.140625" style="1" customWidth="1"/>
    <col min="4366" max="4366" width="45.28515625" style="1" customWidth="1"/>
    <col min="4367" max="4367" width="14.85546875" style="1" customWidth="1"/>
    <col min="4368" max="4368" width="12.28515625" style="1" customWidth="1"/>
    <col min="4369" max="4370" width="11.140625" style="1" customWidth="1"/>
    <col min="4371" max="4371" width="12.42578125" style="1" customWidth="1"/>
    <col min="4372" max="4372" width="11.42578125" style="1" customWidth="1"/>
    <col min="4373" max="4373" width="13.5703125" style="1" customWidth="1"/>
    <col min="4374" max="4611" width="11.5703125" style="1"/>
    <col min="4612" max="4612" width="23.140625" style="1" customWidth="1"/>
    <col min="4613" max="4613" width="42.85546875" style="1" customWidth="1"/>
    <col min="4614" max="4614" width="11.5703125" style="1"/>
    <col min="4615" max="4615" width="11.28515625" style="1" customWidth="1"/>
    <col min="4616" max="4616" width="12.85546875" style="1" customWidth="1"/>
    <col min="4617" max="4617" width="12.140625" style="1" customWidth="1"/>
    <col min="4618" max="4618" width="11.7109375" style="1" customWidth="1"/>
    <col min="4619" max="4619" width="11.42578125" style="1" customWidth="1"/>
    <col min="4620" max="4620" width="12.7109375" style="1" customWidth="1"/>
    <col min="4621" max="4621" width="4.140625" style="1" customWidth="1"/>
    <col min="4622" max="4622" width="45.28515625" style="1" customWidth="1"/>
    <col min="4623" max="4623" width="14.85546875" style="1" customWidth="1"/>
    <col min="4624" max="4624" width="12.28515625" style="1" customWidth="1"/>
    <col min="4625" max="4626" width="11.140625" style="1" customWidth="1"/>
    <col min="4627" max="4627" width="12.42578125" style="1" customWidth="1"/>
    <col min="4628" max="4628" width="11.42578125" style="1" customWidth="1"/>
    <col min="4629" max="4629" width="13.5703125" style="1" customWidth="1"/>
    <col min="4630" max="4867" width="11.5703125" style="1"/>
    <col min="4868" max="4868" width="23.140625" style="1" customWidth="1"/>
    <col min="4869" max="4869" width="42.85546875" style="1" customWidth="1"/>
    <col min="4870" max="4870" width="11.5703125" style="1"/>
    <col min="4871" max="4871" width="11.28515625" style="1" customWidth="1"/>
    <col min="4872" max="4872" width="12.85546875" style="1" customWidth="1"/>
    <col min="4873" max="4873" width="12.140625" style="1" customWidth="1"/>
    <col min="4874" max="4874" width="11.7109375" style="1" customWidth="1"/>
    <col min="4875" max="4875" width="11.42578125" style="1" customWidth="1"/>
    <col min="4876" max="4876" width="12.7109375" style="1" customWidth="1"/>
    <col min="4877" max="4877" width="4.140625" style="1" customWidth="1"/>
    <col min="4878" max="4878" width="45.28515625" style="1" customWidth="1"/>
    <col min="4879" max="4879" width="14.85546875" style="1" customWidth="1"/>
    <col min="4880" max="4880" width="12.28515625" style="1" customWidth="1"/>
    <col min="4881" max="4882" width="11.140625" style="1" customWidth="1"/>
    <col min="4883" max="4883" width="12.42578125" style="1" customWidth="1"/>
    <col min="4884" max="4884" width="11.42578125" style="1" customWidth="1"/>
    <col min="4885" max="4885" width="13.5703125" style="1" customWidth="1"/>
    <col min="4886" max="5123" width="11.5703125" style="1"/>
    <col min="5124" max="5124" width="23.140625" style="1" customWidth="1"/>
    <col min="5125" max="5125" width="42.85546875" style="1" customWidth="1"/>
    <col min="5126" max="5126" width="11.5703125" style="1"/>
    <col min="5127" max="5127" width="11.28515625" style="1" customWidth="1"/>
    <col min="5128" max="5128" width="12.85546875" style="1" customWidth="1"/>
    <col min="5129" max="5129" width="12.140625" style="1" customWidth="1"/>
    <col min="5130" max="5130" width="11.7109375" style="1" customWidth="1"/>
    <col min="5131" max="5131" width="11.42578125" style="1" customWidth="1"/>
    <col min="5132" max="5132" width="12.7109375" style="1" customWidth="1"/>
    <col min="5133" max="5133" width="4.140625" style="1" customWidth="1"/>
    <col min="5134" max="5134" width="45.28515625" style="1" customWidth="1"/>
    <col min="5135" max="5135" width="14.85546875" style="1" customWidth="1"/>
    <col min="5136" max="5136" width="12.28515625" style="1" customWidth="1"/>
    <col min="5137" max="5138" width="11.140625" style="1" customWidth="1"/>
    <col min="5139" max="5139" width="12.42578125" style="1" customWidth="1"/>
    <col min="5140" max="5140" width="11.42578125" style="1" customWidth="1"/>
    <col min="5141" max="5141" width="13.5703125" style="1" customWidth="1"/>
    <col min="5142" max="5379" width="11.5703125" style="1"/>
    <col min="5380" max="5380" width="23.140625" style="1" customWidth="1"/>
    <col min="5381" max="5381" width="42.85546875" style="1" customWidth="1"/>
    <col min="5382" max="5382" width="11.5703125" style="1"/>
    <col min="5383" max="5383" width="11.28515625" style="1" customWidth="1"/>
    <col min="5384" max="5384" width="12.85546875" style="1" customWidth="1"/>
    <col min="5385" max="5385" width="12.140625" style="1" customWidth="1"/>
    <col min="5386" max="5386" width="11.7109375" style="1" customWidth="1"/>
    <col min="5387" max="5387" width="11.42578125" style="1" customWidth="1"/>
    <col min="5388" max="5388" width="12.7109375" style="1" customWidth="1"/>
    <col min="5389" max="5389" width="4.140625" style="1" customWidth="1"/>
    <col min="5390" max="5390" width="45.28515625" style="1" customWidth="1"/>
    <col min="5391" max="5391" width="14.85546875" style="1" customWidth="1"/>
    <col min="5392" max="5392" width="12.28515625" style="1" customWidth="1"/>
    <col min="5393" max="5394" width="11.140625" style="1" customWidth="1"/>
    <col min="5395" max="5395" width="12.42578125" style="1" customWidth="1"/>
    <col min="5396" max="5396" width="11.42578125" style="1" customWidth="1"/>
    <col min="5397" max="5397" width="13.5703125" style="1" customWidth="1"/>
    <col min="5398" max="5635" width="11.5703125" style="1"/>
    <col min="5636" max="5636" width="23.140625" style="1" customWidth="1"/>
    <col min="5637" max="5637" width="42.85546875" style="1" customWidth="1"/>
    <col min="5638" max="5638" width="11.5703125" style="1"/>
    <col min="5639" max="5639" width="11.28515625" style="1" customWidth="1"/>
    <col min="5640" max="5640" width="12.85546875" style="1" customWidth="1"/>
    <col min="5641" max="5641" width="12.140625" style="1" customWidth="1"/>
    <col min="5642" max="5642" width="11.7109375" style="1" customWidth="1"/>
    <col min="5643" max="5643" width="11.42578125" style="1" customWidth="1"/>
    <col min="5644" max="5644" width="12.7109375" style="1" customWidth="1"/>
    <col min="5645" max="5645" width="4.140625" style="1" customWidth="1"/>
    <col min="5646" max="5646" width="45.28515625" style="1" customWidth="1"/>
    <col min="5647" max="5647" width="14.85546875" style="1" customWidth="1"/>
    <col min="5648" max="5648" width="12.28515625" style="1" customWidth="1"/>
    <col min="5649" max="5650" width="11.140625" style="1" customWidth="1"/>
    <col min="5651" max="5651" width="12.42578125" style="1" customWidth="1"/>
    <col min="5652" max="5652" width="11.42578125" style="1" customWidth="1"/>
    <col min="5653" max="5653" width="13.5703125" style="1" customWidth="1"/>
    <col min="5654" max="5891" width="11.5703125" style="1"/>
    <col min="5892" max="5892" width="23.140625" style="1" customWidth="1"/>
    <col min="5893" max="5893" width="42.85546875" style="1" customWidth="1"/>
    <col min="5894" max="5894" width="11.5703125" style="1"/>
    <col min="5895" max="5895" width="11.28515625" style="1" customWidth="1"/>
    <col min="5896" max="5896" width="12.85546875" style="1" customWidth="1"/>
    <col min="5897" max="5897" width="12.140625" style="1" customWidth="1"/>
    <col min="5898" max="5898" width="11.7109375" style="1" customWidth="1"/>
    <col min="5899" max="5899" width="11.42578125" style="1" customWidth="1"/>
    <col min="5900" max="5900" width="12.7109375" style="1" customWidth="1"/>
    <col min="5901" max="5901" width="4.140625" style="1" customWidth="1"/>
    <col min="5902" max="5902" width="45.28515625" style="1" customWidth="1"/>
    <col min="5903" max="5903" width="14.85546875" style="1" customWidth="1"/>
    <col min="5904" max="5904" width="12.28515625" style="1" customWidth="1"/>
    <col min="5905" max="5906" width="11.140625" style="1" customWidth="1"/>
    <col min="5907" max="5907" width="12.42578125" style="1" customWidth="1"/>
    <col min="5908" max="5908" width="11.42578125" style="1" customWidth="1"/>
    <col min="5909" max="5909" width="13.5703125" style="1" customWidth="1"/>
    <col min="5910" max="6147" width="11.5703125" style="1"/>
    <col min="6148" max="6148" width="23.140625" style="1" customWidth="1"/>
    <col min="6149" max="6149" width="42.85546875" style="1" customWidth="1"/>
    <col min="6150" max="6150" width="11.5703125" style="1"/>
    <col min="6151" max="6151" width="11.28515625" style="1" customWidth="1"/>
    <col min="6152" max="6152" width="12.85546875" style="1" customWidth="1"/>
    <col min="6153" max="6153" width="12.140625" style="1" customWidth="1"/>
    <col min="6154" max="6154" width="11.7109375" style="1" customWidth="1"/>
    <col min="6155" max="6155" width="11.42578125" style="1" customWidth="1"/>
    <col min="6156" max="6156" width="12.7109375" style="1" customWidth="1"/>
    <col min="6157" max="6157" width="4.140625" style="1" customWidth="1"/>
    <col min="6158" max="6158" width="45.28515625" style="1" customWidth="1"/>
    <col min="6159" max="6159" width="14.85546875" style="1" customWidth="1"/>
    <col min="6160" max="6160" width="12.28515625" style="1" customWidth="1"/>
    <col min="6161" max="6162" width="11.140625" style="1" customWidth="1"/>
    <col min="6163" max="6163" width="12.42578125" style="1" customWidth="1"/>
    <col min="6164" max="6164" width="11.42578125" style="1" customWidth="1"/>
    <col min="6165" max="6165" width="13.5703125" style="1" customWidth="1"/>
    <col min="6166" max="6403" width="11.5703125" style="1"/>
    <col min="6404" max="6404" width="23.140625" style="1" customWidth="1"/>
    <col min="6405" max="6405" width="42.85546875" style="1" customWidth="1"/>
    <col min="6406" max="6406" width="11.5703125" style="1"/>
    <col min="6407" max="6407" width="11.28515625" style="1" customWidth="1"/>
    <col min="6408" max="6408" width="12.85546875" style="1" customWidth="1"/>
    <col min="6409" max="6409" width="12.140625" style="1" customWidth="1"/>
    <col min="6410" max="6410" width="11.7109375" style="1" customWidth="1"/>
    <col min="6411" max="6411" width="11.42578125" style="1" customWidth="1"/>
    <col min="6412" max="6412" width="12.7109375" style="1" customWidth="1"/>
    <col min="6413" max="6413" width="4.140625" style="1" customWidth="1"/>
    <col min="6414" max="6414" width="45.28515625" style="1" customWidth="1"/>
    <col min="6415" max="6415" width="14.85546875" style="1" customWidth="1"/>
    <col min="6416" max="6416" width="12.28515625" style="1" customWidth="1"/>
    <col min="6417" max="6418" width="11.140625" style="1" customWidth="1"/>
    <col min="6419" max="6419" width="12.42578125" style="1" customWidth="1"/>
    <col min="6420" max="6420" width="11.42578125" style="1" customWidth="1"/>
    <col min="6421" max="6421" width="13.5703125" style="1" customWidth="1"/>
    <col min="6422" max="6659" width="11.5703125" style="1"/>
    <col min="6660" max="6660" width="23.140625" style="1" customWidth="1"/>
    <col min="6661" max="6661" width="42.85546875" style="1" customWidth="1"/>
    <col min="6662" max="6662" width="11.5703125" style="1"/>
    <col min="6663" max="6663" width="11.28515625" style="1" customWidth="1"/>
    <col min="6664" max="6664" width="12.85546875" style="1" customWidth="1"/>
    <col min="6665" max="6665" width="12.140625" style="1" customWidth="1"/>
    <col min="6666" max="6666" width="11.7109375" style="1" customWidth="1"/>
    <col min="6667" max="6667" width="11.42578125" style="1" customWidth="1"/>
    <col min="6668" max="6668" width="12.7109375" style="1" customWidth="1"/>
    <col min="6669" max="6669" width="4.140625" style="1" customWidth="1"/>
    <col min="6670" max="6670" width="45.28515625" style="1" customWidth="1"/>
    <col min="6671" max="6671" width="14.85546875" style="1" customWidth="1"/>
    <col min="6672" max="6672" width="12.28515625" style="1" customWidth="1"/>
    <col min="6673" max="6674" width="11.140625" style="1" customWidth="1"/>
    <col min="6675" max="6675" width="12.42578125" style="1" customWidth="1"/>
    <col min="6676" max="6676" width="11.42578125" style="1" customWidth="1"/>
    <col min="6677" max="6677" width="13.5703125" style="1" customWidth="1"/>
    <col min="6678" max="6915" width="11.5703125" style="1"/>
    <col min="6916" max="6916" width="23.140625" style="1" customWidth="1"/>
    <col min="6917" max="6917" width="42.85546875" style="1" customWidth="1"/>
    <col min="6918" max="6918" width="11.5703125" style="1"/>
    <col min="6919" max="6919" width="11.28515625" style="1" customWidth="1"/>
    <col min="6920" max="6920" width="12.85546875" style="1" customWidth="1"/>
    <col min="6921" max="6921" width="12.140625" style="1" customWidth="1"/>
    <col min="6922" max="6922" width="11.7109375" style="1" customWidth="1"/>
    <col min="6923" max="6923" width="11.42578125" style="1" customWidth="1"/>
    <col min="6924" max="6924" width="12.7109375" style="1" customWidth="1"/>
    <col min="6925" max="6925" width="4.140625" style="1" customWidth="1"/>
    <col min="6926" max="6926" width="45.28515625" style="1" customWidth="1"/>
    <col min="6927" max="6927" width="14.85546875" style="1" customWidth="1"/>
    <col min="6928" max="6928" width="12.28515625" style="1" customWidth="1"/>
    <col min="6929" max="6930" width="11.140625" style="1" customWidth="1"/>
    <col min="6931" max="6931" width="12.42578125" style="1" customWidth="1"/>
    <col min="6932" max="6932" width="11.42578125" style="1" customWidth="1"/>
    <col min="6933" max="6933" width="13.5703125" style="1" customWidth="1"/>
    <col min="6934" max="7171" width="11.5703125" style="1"/>
    <col min="7172" max="7172" width="23.140625" style="1" customWidth="1"/>
    <col min="7173" max="7173" width="42.85546875" style="1" customWidth="1"/>
    <col min="7174" max="7174" width="11.5703125" style="1"/>
    <col min="7175" max="7175" width="11.28515625" style="1" customWidth="1"/>
    <col min="7176" max="7176" width="12.85546875" style="1" customWidth="1"/>
    <col min="7177" max="7177" width="12.140625" style="1" customWidth="1"/>
    <col min="7178" max="7178" width="11.7109375" style="1" customWidth="1"/>
    <col min="7179" max="7179" width="11.42578125" style="1" customWidth="1"/>
    <col min="7180" max="7180" width="12.7109375" style="1" customWidth="1"/>
    <col min="7181" max="7181" width="4.140625" style="1" customWidth="1"/>
    <col min="7182" max="7182" width="45.28515625" style="1" customWidth="1"/>
    <col min="7183" max="7183" width="14.85546875" style="1" customWidth="1"/>
    <col min="7184" max="7184" width="12.28515625" style="1" customWidth="1"/>
    <col min="7185" max="7186" width="11.140625" style="1" customWidth="1"/>
    <col min="7187" max="7187" width="12.42578125" style="1" customWidth="1"/>
    <col min="7188" max="7188" width="11.42578125" style="1" customWidth="1"/>
    <col min="7189" max="7189" width="13.5703125" style="1" customWidth="1"/>
    <col min="7190" max="7427" width="11.5703125" style="1"/>
    <col min="7428" max="7428" width="23.140625" style="1" customWidth="1"/>
    <col min="7429" max="7429" width="42.85546875" style="1" customWidth="1"/>
    <col min="7430" max="7430" width="11.5703125" style="1"/>
    <col min="7431" max="7431" width="11.28515625" style="1" customWidth="1"/>
    <col min="7432" max="7432" width="12.85546875" style="1" customWidth="1"/>
    <col min="7433" max="7433" width="12.140625" style="1" customWidth="1"/>
    <col min="7434" max="7434" width="11.7109375" style="1" customWidth="1"/>
    <col min="7435" max="7435" width="11.42578125" style="1" customWidth="1"/>
    <col min="7436" max="7436" width="12.7109375" style="1" customWidth="1"/>
    <col min="7437" max="7437" width="4.140625" style="1" customWidth="1"/>
    <col min="7438" max="7438" width="45.28515625" style="1" customWidth="1"/>
    <col min="7439" max="7439" width="14.85546875" style="1" customWidth="1"/>
    <col min="7440" max="7440" width="12.28515625" style="1" customWidth="1"/>
    <col min="7441" max="7442" width="11.140625" style="1" customWidth="1"/>
    <col min="7443" max="7443" width="12.42578125" style="1" customWidth="1"/>
    <col min="7444" max="7444" width="11.42578125" style="1" customWidth="1"/>
    <col min="7445" max="7445" width="13.5703125" style="1" customWidth="1"/>
    <col min="7446" max="7683" width="11.5703125" style="1"/>
    <col min="7684" max="7684" width="23.140625" style="1" customWidth="1"/>
    <col min="7685" max="7685" width="42.85546875" style="1" customWidth="1"/>
    <col min="7686" max="7686" width="11.5703125" style="1"/>
    <col min="7687" max="7687" width="11.28515625" style="1" customWidth="1"/>
    <col min="7688" max="7688" width="12.85546875" style="1" customWidth="1"/>
    <col min="7689" max="7689" width="12.140625" style="1" customWidth="1"/>
    <col min="7690" max="7690" width="11.7109375" style="1" customWidth="1"/>
    <col min="7691" max="7691" width="11.42578125" style="1" customWidth="1"/>
    <col min="7692" max="7692" width="12.7109375" style="1" customWidth="1"/>
    <col min="7693" max="7693" width="4.140625" style="1" customWidth="1"/>
    <col min="7694" max="7694" width="45.28515625" style="1" customWidth="1"/>
    <col min="7695" max="7695" width="14.85546875" style="1" customWidth="1"/>
    <col min="7696" max="7696" width="12.28515625" style="1" customWidth="1"/>
    <col min="7697" max="7698" width="11.140625" style="1" customWidth="1"/>
    <col min="7699" max="7699" width="12.42578125" style="1" customWidth="1"/>
    <col min="7700" max="7700" width="11.42578125" style="1" customWidth="1"/>
    <col min="7701" max="7701" width="13.5703125" style="1" customWidth="1"/>
    <col min="7702" max="7939" width="11.5703125" style="1"/>
    <col min="7940" max="7940" width="23.140625" style="1" customWidth="1"/>
    <col min="7941" max="7941" width="42.85546875" style="1" customWidth="1"/>
    <col min="7942" max="7942" width="11.5703125" style="1"/>
    <col min="7943" max="7943" width="11.28515625" style="1" customWidth="1"/>
    <col min="7944" max="7944" width="12.85546875" style="1" customWidth="1"/>
    <col min="7945" max="7945" width="12.140625" style="1" customWidth="1"/>
    <col min="7946" max="7946" width="11.7109375" style="1" customWidth="1"/>
    <col min="7947" max="7947" width="11.42578125" style="1" customWidth="1"/>
    <col min="7948" max="7948" width="12.7109375" style="1" customWidth="1"/>
    <col min="7949" max="7949" width="4.140625" style="1" customWidth="1"/>
    <col min="7950" max="7950" width="45.28515625" style="1" customWidth="1"/>
    <col min="7951" max="7951" width="14.85546875" style="1" customWidth="1"/>
    <col min="7952" max="7952" width="12.28515625" style="1" customWidth="1"/>
    <col min="7953" max="7954" width="11.140625" style="1" customWidth="1"/>
    <col min="7955" max="7955" width="12.42578125" style="1" customWidth="1"/>
    <col min="7956" max="7956" width="11.42578125" style="1" customWidth="1"/>
    <col min="7957" max="7957" width="13.5703125" style="1" customWidth="1"/>
    <col min="7958" max="8195" width="11.5703125" style="1"/>
    <col min="8196" max="8196" width="23.140625" style="1" customWidth="1"/>
    <col min="8197" max="8197" width="42.85546875" style="1" customWidth="1"/>
    <col min="8198" max="8198" width="11.5703125" style="1"/>
    <col min="8199" max="8199" width="11.28515625" style="1" customWidth="1"/>
    <col min="8200" max="8200" width="12.85546875" style="1" customWidth="1"/>
    <col min="8201" max="8201" width="12.140625" style="1" customWidth="1"/>
    <col min="8202" max="8202" width="11.7109375" style="1" customWidth="1"/>
    <col min="8203" max="8203" width="11.42578125" style="1" customWidth="1"/>
    <col min="8204" max="8204" width="12.7109375" style="1" customWidth="1"/>
    <col min="8205" max="8205" width="4.140625" style="1" customWidth="1"/>
    <col min="8206" max="8206" width="45.28515625" style="1" customWidth="1"/>
    <col min="8207" max="8207" width="14.85546875" style="1" customWidth="1"/>
    <col min="8208" max="8208" width="12.28515625" style="1" customWidth="1"/>
    <col min="8209" max="8210" width="11.140625" style="1" customWidth="1"/>
    <col min="8211" max="8211" width="12.42578125" style="1" customWidth="1"/>
    <col min="8212" max="8212" width="11.42578125" style="1" customWidth="1"/>
    <col min="8213" max="8213" width="13.5703125" style="1" customWidth="1"/>
    <col min="8214" max="8451" width="11.5703125" style="1"/>
    <col min="8452" max="8452" width="23.140625" style="1" customWidth="1"/>
    <col min="8453" max="8453" width="42.85546875" style="1" customWidth="1"/>
    <col min="8454" max="8454" width="11.5703125" style="1"/>
    <col min="8455" max="8455" width="11.28515625" style="1" customWidth="1"/>
    <col min="8456" max="8456" width="12.85546875" style="1" customWidth="1"/>
    <col min="8457" max="8457" width="12.140625" style="1" customWidth="1"/>
    <col min="8458" max="8458" width="11.7109375" style="1" customWidth="1"/>
    <col min="8459" max="8459" width="11.42578125" style="1" customWidth="1"/>
    <col min="8460" max="8460" width="12.7109375" style="1" customWidth="1"/>
    <col min="8461" max="8461" width="4.140625" style="1" customWidth="1"/>
    <col min="8462" max="8462" width="45.28515625" style="1" customWidth="1"/>
    <col min="8463" max="8463" width="14.85546875" style="1" customWidth="1"/>
    <col min="8464" max="8464" width="12.28515625" style="1" customWidth="1"/>
    <col min="8465" max="8466" width="11.140625" style="1" customWidth="1"/>
    <col min="8467" max="8467" width="12.42578125" style="1" customWidth="1"/>
    <col min="8468" max="8468" width="11.42578125" style="1" customWidth="1"/>
    <col min="8469" max="8469" width="13.5703125" style="1" customWidth="1"/>
    <col min="8470" max="8707" width="11.5703125" style="1"/>
    <col min="8708" max="8708" width="23.140625" style="1" customWidth="1"/>
    <col min="8709" max="8709" width="42.85546875" style="1" customWidth="1"/>
    <col min="8710" max="8710" width="11.5703125" style="1"/>
    <col min="8711" max="8711" width="11.28515625" style="1" customWidth="1"/>
    <col min="8712" max="8712" width="12.85546875" style="1" customWidth="1"/>
    <col min="8713" max="8713" width="12.140625" style="1" customWidth="1"/>
    <col min="8714" max="8714" width="11.7109375" style="1" customWidth="1"/>
    <col min="8715" max="8715" width="11.42578125" style="1" customWidth="1"/>
    <col min="8716" max="8716" width="12.7109375" style="1" customWidth="1"/>
    <col min="8717" max="8717" width="4.140625" style="1" customWidth="1"/>
    <col min="8718" max="8718" width="45.28515625" style="1" customWidth="1"/>
    <col min="8719" max="8719" width="14.85546875" style="1" customWidth="1"/>
    <col min="8720" max="8720" width="12.28515625" style="1" customWidth="1"/>
    <col min="8721" max="8722" width="11.140625" style="1" customWidth="1"/>
    <col min="8723" max="8723" width="12.42578125" style="1" customWidth="1"/>
    <col min="8724" max="8724" width="11.42578125" style="1" customWidth="1"/>
    <col min="8725" max="8725" width="13.5703125" style="1" customWidth="1"/>
    <col min="8726" max="8963" width="11.5703125" style="1"/>
    <col min="8964" max="8964" width="23.140625" style="1" customWidth="1"/>
    <col min="8965" max="8965" width="42.85546875" style="1" customWidth="1"/>
    <col min="8966" max="8966" width="11.5703125" style="1"/>
    <col min="8967" max="8967" width="11.28515625" style="1" customWidth="1"/>
    <col min="8968" max="8968" width="12.85546875" style="1" customWidth="1"/>
    <col min="8969" max="8969" width="12.140625" style="1" customWidth="1"/>
    <col min="8970" max="8970" width="11.7109375" style="1" customWidth="1"/>
    <col min="8971" max="8971" width="11.42578125" style="1" customWidth="1"/>
    <col min="8972" max="8972" width="12.7109375" style="1" customWidth="1"/>
    <col min="8973" max="8973" width="4.140625" style="1" customWidth="1"/>
    <col min="8974" max="8974" width="45.28515625" style="1" customWidth="1"/>
    <col min="8975" max="8975" width="14.85546875" style="1" customWidth="1"/>
    <col min="8976" max="8976" width="12.28515625" style="1" customWidth="1"/>
    <col min="8977" max="8978" width="11.140625" style="1" customWidth="1"/>
    <col min="8979" max="8979" width="12.42578125" style="1" customWidth="1"/>
    <col min="8980" max="8980" width="11.42578125" style="1" customWidth="1"/>
    <col min="8981" max="8981" width="13.5703125" style="1" customWidth="1"/>
    <col min="8982" max="9219" width="11.5703125" style="1"/>
    <col min="9220" max="9220" width="23.140625" style="1" customWidth="1"/>
    <col min="9221" max="9221" width="42.85546875" style="1" customWidth="1"/>
    <col min="9222" max="9222" width="11.5703125" style="1"/>
    <col min="9223" max="9223" width="11.28515625" style="1" customWidth="1"/>
    <col min="9224" max="9224" width="12.85546875" style="1" customWidth="1"/>
    <col min="9225" max="9225" width="12.140625" style="1" customWidth="1"/>
    <col min="9226" max="9226" width="11.7109375" style="1" customWidth="1"/>
    <col min="9227" max="9227" width="11.42578125" style="1" customWidth="1"/>
    <col min="9228" max="9228" width="12.7109375" style="1" customWidth="1"/>
    <col min="9229" max="9229" width="4.140625" style="1" customWidth="1"/>
    <col min="9230" max="9230" width="45.28515625" style="1" customWidth="1"/>
    <col min="9231" max="9231" width="14.85546875" style="1" customWidth="1"/>
    <col min="9232" max="9232" width="12.28515625" style="1" customWidth="1"/>
    <col min="9233" max="9234" width="11.140625" style="1" customWidth="1"/>
    <col min="9235" max="9235" width="12.42578125" style="1" customWidth="1"/>
    <col min="9236" max="9236" width="11.42578125" style="1" customWidth="1"/>
    <col min="9237" max="9237" width="13.5703125" style="1" customWidth="1"/>
    <col min="9238" max="9475" width="11.5703125" style="1"/>
    <col min="9476" max="9476" width="23.140625" style="1" customWidth="1"/>
    <col min="9477" max="9477" width="42.85546875" style="1" customWidth="1"/>
    <col min="9478" max="9478" width="11.5703125" style="1"/>
    <col min="9479" max="9479" width="11.28515625" style="1" customWidth="1"/>
    <col min="9480" max="9480" width="12.85546875" style="1" customWidth="1"/>
    <col min="9481" max="9481" width="12.140625" style="1" customWidth="1"/>
    <col min="9482" max="9482" width="11.7109375" style="1" customWidth="1"/>
    <col min="9483" max="9483" width="11.42578125" style="1" customWidth="1"/>
    <col min="9484" max="9484" width="12.7109375" style="1" customWidth="1"/>
    <col min="9485" max="9485" width="4.140625" style="1" customWidth="1"/>
    <col min="9486" max="9486" width="45.28515625" style="1" customWidth="1"/>
    <col min="9487" max="9487" width="14.85546875" style="1" customWidth="1"/>
    <col min="9488" max="9488" width="12.28515625" style="1" customWidth="1"/>
    <col min="9489" max="9490" width="11.140625" style="1" customWidth="1"/>
    <col min="9491" max="9491" width="12.42578125" style="1" customWidth="1"/>
    <col min="9492" max="9492" width="11.42578125" style="1" customWidth="1"/>
    <col min="9493" max="9493" width="13.5703125" style="1" customWidth="1"/>
    <col min="9494" max="9731" width="11.5703125" style="1"/>
    <col min="9732" max="9732" width="23.140625" style="1" customWidth="1"/>
    <col min="9733" max="9733" width="42.85546875" style="1" customWidth="1"/>
    <col min="9734" max="9734" width="11.5703125" style="1"/>
    <col min="9735" max="9735" width="11.28515625" style="1" customWidth="1"/>
    <col min="9736" max="9736" width="12.85546875" style="1" customWidth="1"/>
    <col min="9737" max="9737" width="12.140625" style="1" customWidth="1"/>
    <col min="9738" max="9738" width="11.7109375" style="1" customWidth="1"/>
    <col min="9739" max="9739" width="11.42578125" style="1" customWidth="1"/>
    <col min="9740" max="9740" width="12.7109375" style="1" customWidth="1"/>
    <col min="9741" max="9741" width="4.140625" style="1" customWidth="1"/>
    <col min="9742" max="9742" width="45.28515625" style="1" customWidth="1"/>
    <col min="9743" max="9743" width="14.85546875" style="1" customWidth="1"/>
    <col min="9744" max="9744" width="12.28515625" style="1" customWidth="1"/>
    <col min="9745" max="9746" width="11.140625" style="1" customWidth="1"/>
    <col min="9747" max="9747" width="12.42578125" style="1" customWidth="1"/>
    <col min="9748" max="9748" width="11.42578125" style="1" customWidth="1"/>
    <col min="9749" max="9749" width="13.5703125" style="1" customWidth="1"/>
    <col min="9750" max="9987" width="11.5703125" style="1"/>
    <col min="9988" max="9988" width="23.140625" style="1" customWidth="1"/>
    <col min="9989" max="9989" width="42.85546875" style="1" customWidth="1"/>
    <col min="9990" max="9990" width="11.5703125" style="1"/>
    <col min="9991" max="9991" width="11.28515625" style="1" customWidth="1"/>
    <col min="9992" max="9992" width="12.85546875" style="1" customWidth="1"/>
    <col min="9993" max="9993" width="12.140625" style="1" customWidth="1"/>
    <col min="9994" max="9994" width="11.7109375" style="1" customWidth="1"/>
    <col min="9995" max="9995" width="11.42578125" style="1" customWidth="1"/>
    <col min="9996" max="9996" width="12.7109375" style="1" customWidth="1"/>
    <col min="9997" max="9997" width="4.140625" style="1" customWidth="1"/>
    <col min="9998" max="9998" width="45.28515625" style="1" customWidth="1"/>
    <col min="9999" max="9999" width="14.85546875" style="1" customWidth="1"/>
    <col min="10000" max="10000" width="12.28515625" style="1" customWidth="1"/>
    <col min="10001" max="10002" width="11.140625" style="1" customWidth="1"/>
    <col min="10003" max="10003" width="12.42578125" style="1" customWidth="1"/>
    <col min="10004" max="10004" width="11.42578125" style="1" customWidth="1"/>
    <col min="10005" max="10005" width="13.5703125" style="1" customWidth="1"/>
    <col min="10006" max="10243" width="11.5703125" style="1"/>
    <col min="10244" max="10244" width="23.140625" style="1" customWidth="1"/>
    <col min="10245" max="10245" width="42.85546875" style="1" customWidth="1"/>
    <col min="10246" max="10246" width="11.5703125" style="1"/>
    <col min="10247" max="10247" width="11.28515625" style="1" customWidth="1"/>
    <col min="10248" max="10248" width="12.85546875" style="1" customWidth="1"/>
    <col min="10249" max="10249" width="12.140625" style="1" customWidth="1"/>
    <col min="10250" max="10250" width="11.7109375" style="1" customWidth="1"/>
    <col min="10251" max="10251" width="11.42578125" style="1" customWidth="1"/>
    <col min="10252" max="10252" width="12.7109375" style="1" customWidth="1"/>
    <col min="10253" max="10253" width="4.140625" style="1" customWidth="1"/>
    <col min="10254" max="10254" width="45.28515625" style="1" customWidth="1"/>
    <col min="10255" max="10255" width="14.85546875" style="1" customWidth="1"/>
    <col min="10256" max="10256" width="12.28515625" style="1" customWidth="1"/>
    <col min="10257" max="10258" width="11.140625" style="1" customWidth="1"/>
    <col min="10259" max="10259" width="12.42578125" style="1" customWidth="1"/>
    <col min="10260" max="10260" width="11.42578125" style="1" customWidth="1"/>
    <col min="10261" max="10261" width="13.5703125" style="1" customWidth="1"/>
    <col min="10262" max="10499" width="11.5703125" style="1"/>
    <col min="10500" max="10500" width="23.140625" style="1" customWidth="1"/>
    <col min="10501" max="10501" width="42.85546875" style="1" customWidth="1"/>
    <col min="10502" max="10502" width="11.5703125" style="1"/>
    <col min="10503" max="10503" width="11.28515625" style="1" customWidth="1"/>
    <col min="10504" max="10504" width="12.85546875" style="1" customWidth="1"/>
    <col min="10505" max="10505" width="12.140625" style="1" customWidth="1"/>
    <col min="10506" max="10506" width="11.7109375" style="1" customWidth="1"/>
    <col min="10507" max="10507" width="11.42578125" style="1" customWidth="1"/>
    <col min="10508" max="10508" width="12.7109375" style="1" customWidth="1"/>
    <col min="10509" max="10509" width="4.140625" style="1" customWidth="1"/>
    <col min="10510" max="10510" width="45.28515625" style="1" customWidth="1"/>
    <col min="10511" max="10511" width="14.85546875" style="1" customWidth="1"/>
    <col min="10512" max="10512" width="12.28515625" style="1" customWidth="1"/>
    <col min="10513" max="10514" width="11.140625" style="1" customWidth="1"/>
    <col min="10515" max="10515" width="12.42578125" style="1" customWidth="1"/>
    <col min="10516" max="10516" width="11.42578125" style="1" customWidth="1"/>
    <col min="10517" max="10517" width="13.5703125" style="1" customWidth="1"/>
    <col min="10518" max="10755" width="11.5703125" style="1"/>
    <col min="10756" max="10756" width="23.140625" style="1" customWidth="1"/>
    <col min="10757" max="10757" width="42.85546875" style="1" customWidth="1"/>
    <col min="10758" max="10758" width="11.5703125" style="1"/>
    <col min="10759" max="10759" width="11.28515625" style="1" customWidth="1"/>
    <col min="10760" max="10760" width="12.85546875" style="1" customWidth="1"/>
    <col min="10761" max="10761" width="12.140625" style="1" customWidth="1"/>
    <col min="10762" max="10762" width="11.7109375" style="1" customWidth="1"/>
    <col min="10763" max="10763" width="11.42578125" style="1" customWidth="1"/>
    <col min="10764" max="10764" width="12.7109375" style="1" customWidth="1"/>
    <col min="10765" max="10765" width="4.140625" style="1" customWidth="1"/>
    <col min="10766" max="10766" width="45.28515625" style="1" customWidth="1"/>
    <col min="10767" max="10767" width="14.85546875" style="1" customWidth="1"/>
    <col min="10768" max="10768" width="12.28515625" style="1" customWidth="1"/>
    <col min="10769" max="10770" width="11.140625" style="1" customWidth="1"/>
    <col min="10771" max="10771" width="12.42578125" style="1" customWidth="1"/>
    <col min="10772" max="10772" width="11.42578125" style="1" customWidth="1"/>
    <col min="10773" max="10773" width="13.5703125" style="1" customWidth="1"/>
    <col min="10774" max="11011" width="11.5703125" style="1"/>
    <col min="11012" max="11012" width="23.140625" style="1" customWidth="1"/>
    <col min="11013" max="11013" width="42.85546875" style="1" customWidth="1"/>
    <col min="11014" max="11014" width="11.5703125" style="1"/>
    <col min="11015" max="11015" width="11.28515625" style="1" customWidth="1"/>
    <col min="11016" max="11016" width="12.85546875" style="1" customWidth="1"/>
    <col min="11017" max="11017" width="12.140625" style="1" customWidth="1"/>
    <col min="11018" max="11018" width="11.7109375" style="1" customWidth="1"/>
    <col min="11019" max="11019" width="11.42578125" style="1" customWidth="1"/>
    <col min="11020" max="11020" width="12.7109375" style="1" customWidth="1"/>
    <col min="11021" max="11021" width="4.140625" style="1" customWidth="1"/>
    <col min="11022" max="11022" width="45.28515625" style="1" customWidth="1"/>
    <col min="11023" max="11023" width="14.85546875" style="1" customWidth="1"/>
    <col min="11024" max="11024" width="12.28515625" style="1" customWidth="1"/>
    <col min="11025" max="11026" width="11.140625" style="1" customWidth="1"/>
    <col min="11027" max="11027" width="12.42578125" style="1" customWidth="1"/>
    <col min="11028" max="11028" width="11.42578125" style="1" customWidth="1"/>
    <col min="11029" max="11029" width="13.5703125" style="1" customWidth="1"/>
    <col min="11030" max="11267" width="11.5703125" style="1"/>
    <col min="11268" max="11268" width="23.140625" style="1" customWidth="1"/>
    <col min="11269" max="11269" width="42.85546875" style="1" customWidth="1"/>
    <col min="11270" max="11270" width="11.5703125" style="1"/>
    <col min="11271" max="11271" width="11.28515625" style="1" customWidth="1"/>
    <col min="11272" max="11272" width="12.85546875" style="1" customWidth="1"/>
    <col min="11273" max="11273" width="12.140625" style="1" customWidth="1"/>
    <col min="11274" max="11274" width="11.7109375" style="1" customWidth="1"/>
    <col min="11275" max="11275" width="11.42578125" style="1" customWidth="1"/>
    <col min="11276" max="11276" width="12.7109375" style="1" customWidth="1"/>
    <col min="11277" max="11277" width="4.140625" style="1" customWidth="1"/>
    <col min="11278" max="11278" width="45.28515625" style="1" customWidth="1"/>
    <col min="11279" max="11279" width="14.85546875" style="1" customWidth="1"/>
    <col min="11280" max="11280" width="12.28515625" style="1" customWidth="1"/>
    <col min="11281" max="11282" width="11.140625" style="1" customWidth="1"/>
    <col min="11283" max="11283" width="12.42578125" style="1" customWidth="1"/>
    <col min="11284" max="11284" width="11.42578125" style="1" customWidth="1"/>
    <col min="11285" max="11285" width="13.5703125" style="1" customWidth="1"/>
    <col min="11286" max="11523" width="11.5703125" style="1"/>
    <col min="11524" max="11524" width="23.140625" style="1" customWidth="1"/>
    <col min="11525" max="11525" width="42.85546875" style="1" customWidth="1"/>
    <col min="11526" max="11526" width="11.5703125" style="1"/>
    <col min="11527" max="11527" width="11.28515625" style="1" customWidth="1"/>
    <col min="11528" max="11528" width="12.85546875" style="1" customWidth="1"/>
    <col min="11529" max="11529" width="12.140625" style="1" customWidth="1"/>
    <col min="11530" max="11530" width="11.7109375" style="1" customWidth="1"/>
    <col min="11531" max="11531" width="11.42578125" style="1" customWidth="1"/>
    <col min="11532" max="11532" width="12.7109375" style="1" customWidth="1"/>
    <col min="11533" max="11533" width="4.140625" style="1" customWidth="1"/>
    <col min="11534" max="11534" width="45.28515625" style="1" customWidth="1"/>
    <col min="11535" max="11535" width="14.85546875" style="1" customWidth="1"/>
    <col min="11536" max="11536" width="12.28515625" style="1" customWidth="1"/>
    <col min="11537" max="11538" width="11.140625" style="1" customWidth="1"/>
    <col min="11539" max="11539" width="12.42578125" style="1" customWidth="1"/>
    <col min="11540" max="11540" width="11.42578125" style="1" customWidth="1"/>
    <col min="11541" max="11541" width="13.5703125" style="1" customWidth="1"/>
    <col min="11542" max="11779" width="11.5703125" style="1"/>
    <col min="11780" max="11780" width="23.140625" style="1" customWidth="1"/>
    <col min="11781" max="11781" width="42.85546875" style="1" customWidth="1"/>
    <col min="11782" max="11782" width="11.5703125" style="1"/>
    <col min="11783" max="11783" width="11.28515625" style="1" customWidth="1"/>
    <col min="11784" max="11784" width="12.85546875" style="1" customWidth="1"/>
    <col min="11785" max="11785" width="12.140625" style="1" customWidth="1"/>
    <col min="11786" max="11786" width="11.7109375" style="1" customWidth="1"/>
    <col min="11787" max="11787" width="11.42578125" style="1" customWidth="1"/>
    <col min="11788" max="11788" width="12.7109375" style="1" customWidth="1"/>
    <col min="11789" max="11789" width="4.140625" style="1" customWidth="1"/>
    <col min="11790" max="11790" width="45.28515625" style="1" customWidth="1"/>
    <col min="11791" max="11791" width="14.85546875" style="1" customWidth="1"/>
    <col min="11792" max="11792" width="12.28515625" style="1" customWidth="1"/>
    <col min="11793" max="11794" width="11.140625" style="1" customWidth="1"/>
    <col min="11795" max="11795" width="12.42578125" style="1" customWidth="1"/>
    <col min="11796" max="11796" width="11.42578125" style="1" customWidth="1"/>
    <col min="11797" max="11797" width="13.5703125" style="1" customWidth="1"/>
    <col min="11798" max="12035" width="11.5703125" style="1"/>
    <col min="12036" max="12036" width="23.140625" style="1" customWidth="1"/>
    <col min="12037" max="12037" width="42.85546875" style="1" customWidth="1"/>
    <col min="12038" max="12038" width="11.5703125" style="1"/>
    <col min="12039" max="12039" width="11.28515625" style="1" customWidth="1"/>
    <col min="12040" max="12040" width="12.85546875" style="1" customWidth="1"/>
    <col min="12041" max="12041" width="12.140625" style="1" customWidth="1"/>
    <col min="12042" max="12042" width="11.7109375" style="1" customWidth="1"/>
    <col min="12043" max="12043" width="11.42578125" style="1" customWidth="1"/>
    <col min="12044" max="12044" width="12.7109375" style="1" customWidth="1"/>
    <col min="12045" max="12045" width="4.140625" style="1" customWidth="1"/>
    <col min="12046" max="12046" width="45.28515625" style="1" customWidth="1"/>
    <col min="12047" max="12047" width="14.85546875" style="1" customWidth="1"/>
    <col min="12048" max="12048" width="12.28515625" style="1" customWidth="1"/>
    <col min="12049" max="12050" width="11.140625" style="1" customWidth="1"/>
    <col min="12051" max="12051" width="12.42578125" style="1" customWidth="1"/>
    <col min="12052" max="12052" width="11.42578125" style="1" customWidth="1"/>
    <col min="12053" max="12053" width="13.5703125" style="1" customWidth="1"/>
    <col min="12054" max="12291" width="11.5703125" style="1"/>
    <col min="12292" max="12292" width="23.140625" style="1" customWidth="1"/>
    <col min="12293" max="12293" width="42.85546875" style="1" customWidth="1"/>
    <col min="12294" max="12294" width="11.5703125" style="1"/>
    <col min="12295" max="12295" width="11.28515625" style="1" customWidth="1"/>
    <col min="12296" max="12296" width="12.85546875" style="1" customWidth="1"/>
    <col min="12297" max="12297" width="12.140625" style="1" customWidth="1"/>
    <col min="12298" max="12298" width="11.7109375" style="1" customWidth="1"/>
    <col min="12299" max="12299" width="11.42578125" style="1" customWidth="1"/>
    <col min="12300" max="12300" width="12.7109375" style="1" customWidth="1"/>
    <col min="12301" max="12301" width="4.140625" style="1" customWidth="1"/>
    <col min="12302" max="12302" width="45.28515625" style="1" customWidth="1"/>
    <col min="12303" max="12303" width="14.85546875" style="1" customWidth="1"/>
    <col min="12304" max="12304" width="12.28515625" style="1" customWidth="1"/>
    <col min="12305" max="12306" width="11.140625" style="1" customWidth="1"/>
    <col min="12307" max="12307" width="12.42578125" style="1" customWidth="1"/>
    <col min="12308" max="12308" width="11.42578125" style="1" customWidth="1"/>
    <col min="12309" max="12309" width="13.5703125" style="1" customWidth="1"/>
    <col min="12310" max="12547" width="11.5703125" style="1"/>
    <col min="12548" max="12548" width="23.140625" style="1" customWidth="1"/>
    <col min="12549" max="12549" width="42.85546875" style="1" customWidth="1"/>
    <col min="12550" max="12550" width="11.5703125" style="1"/>
    <col min="12551" max="12551" width="11.28515625" style="1" customWidth="1"/>
    <col min="12552" max="12552" width="12.85546875" style="1" customWidth="1"/>
    <col min="12553" max="12553" width="12.140625" style="1" customWidth="1"/>
    <col min="12554" max="12554" width="11.7109375" style="1" customWidth="1"/>
    <col min="12555" max="12555" width="11.42578125" style="1" customWidth="1"/>
    <col min="12556" max="12556" width="12.7109375" style="1" customWidth="1"/>
    <col min="12557" max="12557" width="4.140625" style="1" customWidth="1"/>
    <col min="12558" max="12558" width="45.28515625" style="1" customWidth="1"/>
    <col min="12559" max="12559" width="14.85546875" style="1" customWidth="1"/>
    <col min="12560" max="12560" width="12.28515625" style="1" customWidth="1"/>
    <col min="12561" max="12562" width="11.140625" style="1" customWidth="1"/>
    <col min="12563" max="12563" width="12.42578125" style="1" customWidth="1"/>
    <col min="12564" max="12564" width="11.42578125" style="1" customWidth="1"/>
    <col min="12565" max="12565" width="13.5703125" style="1" customWidth="1"/>
    <col min="12566" max="12803" width="11.5703125" style="1"/>
    <col min="12804" max="12804" width="23.140625" style="1" customWidth="1"/>
    <col min="12805" max="12805" width="42.85546875" style="1" customWidth="1"/>
    <col min="12806" max="12806" width="11.5703125" style="1"/>
    <col min="12807" max="12807" width="11.28515625" style="1" customWidth="1"/>
    <col min="12808" max="12808" width="12.85546875" style="1" customWidth="1"/>
    <col min="12809" max="12809" width="12.140625" style="1" customWidth="1"/>
    <col min="12810" max="12810" width="11.7109375" style="1" customWidth="1"/>
    <col min="12811" max="12811" width="11.42578125" style="1" customWidth="1"/>
    <col min="12812" max="12812" width="12.7109375" style="1" customWidth="1"/>
    <col min="12813" max="12813" width="4.140625" style="1" customWidth="1"/>
    <col min="12814" max="12814" width="45.28515625" style="1" customWidth="1"/>
    <col min="12815" max="12815" width="14.85546875" style="1" customWidth="1"/>
    <col min="12816" max="12816" width="12.28515625" style="1" customWidth="1"/>
    <col min="12817" max="12818" width="11.140625" style="1" customWidth="1"/>
    <col min="12819" max="12819" width="12.42578125" style="1" customWidth="1"/>
    <col min="12820" max="12820" width="11.42578125" style="1" customWidth="1"/>
    <col min="12821" max="12821" width="13.5703125" style="1" customWidth="1"/>
    <col min="12822" max="13059" width="11.5703125" style="1"/>
    <col min="13060" max="13060" width="23.140625" style="1" customWidth="1"/>
    <col min="13061" max="13061" width="42.85546875" style="1" customWidth="1"/>
    <col min="13062" max="13062" width="11.5703125" style="1"/>
    <col min="13063" max="13063" width="11.28515625" style="1" customWidth="1"/>
    <col min="13064" max="13064" width="12.85546875" style="1" customWidth="1"/>
    <col min="13065" max="13065" width="12.140625" style="1" customWidth="1"/>
    <col min="13066" max="13066" width="11.7109375" style="1" customWidth="1"/>
    <col min="13067" max="13067" width="11.42578125" style="1" customWidth="1"/>
    <col min="13068" max="13068" width="12.7109375" style="1" customWidth="1"/>
    <col min="13069" max="13069" width="4.140625" style="1" customWidth="1"/>
    <col min="13070" max="13070" width="45.28515625" style="1" customWidth="1"/>
    <col min="13071" max="13071" width="14.85546875" style="1" customWidth="1"/>
    <col min="13072" max="13072" width="12.28515625" style="1" customWidth="1"/>
    <col min="13073" max="13074" width="11.140625" style="1" customWidth="1"/>
    <col min="13075" max="13075" width="12.42578125" style="1" customWidth="1"/>
    <col min="13076" max="13076" width="11.42578125" style="1" customWidth="1"/>
    <col min="13077" max="13077" width="13.5703125" style="1" customWidth="1"/>
    <col min="13078" max="13315" width="11.5703125" style="1"/>
    <col min="13316" max="13316" width="23.140625" style="1" customWidth="1"/>
    <col min="13317" max="13317" width="42.85546875" style="1" customWidth="1"/>
    <col min="13318" max="13318" width="11.5703125" style="1"/>
    <col min="13319" max="13319" width="11.28515625" style="1" customWidth="1"/>
    <col min="13320" max="13320" width="12.85546875" style="1" customWidth="1"/>
    <col min="13321" max="13321" width="12.140625" style="1" customWidth="1"/>
    <col min="13322" max="13322" width="11.7109375" style="1" customWidth="1"/>
    <col min="13323" max="13323" width="11.42578125" style="1" customWidth="1"/>
    <col min="13324" max="13324" width="12.7109375" style="1" customWidth="1"/>
    <col min="13325" max="13325" width="4.140625" style="1" customWidth="1"/>
    <col min="13326" max="13326" width="45.28515625" style="1" customWidth="1"/>
    <col min="13327" max="13327" width="14.85546875" style="1" customWidth="1"/>
    <col min="13328" max="13328" width="12.28515625" style="1" customWidth="1"/>
    <col min="13329" max="13330" width="11.140625" style="1" customWidth="1"/>
    <col min="13331" max="13331" width="12.42578125" style="1" customWidth="1"/>
    <col min="13332" max="13332" width="11.42578125" style="1" customWidth="1"/>
    <col min="13333" max="13333" width="13.5703125" style="1" customWidth="1"/>
    <col min="13334" max="13571" width="11.5703125" style="1"/>
    <col min="13572" max="13572" width="23.140625" style="1" customWidth="1"/>
    <col min="13573" max="13573" width="42.85546875" style="1" customWidth="1"/>
    <col min="13574" max="13574" width="11.5703125" style="1"/>
    <col min="13575" max="13575" width="11.28515625" style="1" customWidth="1"/>
    <col min="13576" max="13576" width="12.85546875" style="1" customWidth="1"/>
    <col min="13577" max="13577" width="12.140625" style="1" customWidth="1"/>
    <col min="13578" max="13578" width="11.7109375" style="1" customWidth="1"/>
    <col min="13579" max="13579" width="11.42578125" style="1" customWidth="1"/>
    <col min="13580" max="13580" width="12.7109375" style="1" customWidth="1"/>
    <col min="13581" max="13581" width="4.140625" style="1" customWidth="1"/>
    <col min="13582" max="13582" width="45.28515625" style="1" customWidth="1"/>
    <col min="13583" max="13583" width="14.85546875" style="1" customWidth="1"/>
    <col min="13584" max="13584" width="12.28515625" style="1" customWidth="1"/>
    <col min="13585" max="13586" width="11.140625" style="1" customWidth="1"/>
    <col min="13587" max="13587" width="12.42578125" style="1" customWidth="1"/>
    <col min="13588" max="13588" width="11.42578125" style="1" customWidth="1"/>
    <col min="13589" max="13589" width="13.5703125" style="1" customWidth="1"/>
    <col min="13590" max="13827" width="11.5703125" style="1"/>
    <col min="13828" max="13828" width="23.140625" style="1" customWidth="1"/>
    <col min="13829" max="13829" width="42.85546875" style="1" customWidth="1"/>
    <col min="13830" max="13830" width="11.5703125" style="1"/>
    <col min="13831" max="13831" width="11.28515625" style="1" customWidth="1"/>
    <col min="13832" max="13832" width="12.85546875" style="1" customWidth="1"/>
    <col min="13833" max="13833" width="12.140625" style="1" customWidth="1"/>
    <col min="13834" max="13834" width="11.7109375" style="1" customWidth="1"/>
    <col min="13835" max="13835" width="11.42578125" style="1" customWidth="1"/>
    <col min="13836" max="13836" width="12.7109375" style="1" customWidth="1"/>
    <col min="13837" max="13837" width="4.140625" style="1" customWidth="1"/>
    <col min="13838" max="13838" width="45.28515625" style="1" customWidth="1"/>
    <col min="13839" max="13839" width="14.85546875" style="1" customWidth="1"/>
    <col min="13840" max="13840" width="12.28515625" style="1" customWidth="1"/>
    <col min="13841" max="13842" width="11.140625" style="1" customWidth="1"/>
    <col min="13843" max="13843" width="12.42578125" style="1" customWidth="1"/>
    <col min="13844" max="13844" width="11.42578125" style="1" customWidth="1"/>
    <col min="13845" max="13845" width="13.5703125" style="1" customWidth="1"/>
    <col min="13846" max="14083" width="11.5703125" style="1"/>
    <col min="14084" max="14084" width="23.140625" style="1" customWidth="1"/>
    <col min="14085" max="14085" width="42.85546875" style="1" customWidth="1"/>
    <col min="14086" max="14086" width="11.5703125" style="1"/>
    <col min="14087" max="14087" width="11.28515625" style="1" customWidth="1"/>
    <col min="14088" max="14088" width="12.85546875" style="1" customWidth="1"/>
    <col min="14089" max="14089" width="12.140625" style="1" customWidth="1"/>
    <col min="14090" max="14090" width="11.7109375" style="1" customWidth="1"/>
    <col min="14091" max="14091" width="11.42578125" style="1" customWidth="1"/>
    <col min="14092" max="14092" width="12.7109375" style="1" customWidth="1"/>
    <col min="14093" max="14093" width="4.140625" style="1" customWidth="1"/>
    <col min="14094" max="14094" width="45.28515625" style="1" customWidth="1"/>
    <col min="14095" max="14095" width="14.85546875" style="1" customWidth="1"/>
    <col min="14096" max="14096" width="12.28515625" style="1" customWidth="1"/>
    <col min="14097" max="14098" width="11.140625" style="1" customWidth="1"/>
    <col min="14099" max="14099" width="12.42578125" style="1" customWidth="1"/>
    <col min="14100" max="14100" width="11.42578125" style="1" customWidth="1"/>
    <col min="14101" max="14101" width="13.5703125" style="1" customWidth="1"/>
    <col min="14102" max="14339" width="11.5703125" style="1"/>
    <col min="14340" max="14340" width="23.140625" style="1" customWidth="1"/>
    <col min="14341" max="14341" width="42.85546875" style="1" customWidth="1"/>
    <col min="14342" max="14342" width="11.5703125" style="1"/>
    <col min="14343" max="14343" width="11.28515625" style="1" customWidth="1"/>
    <col min="14344" max="14344" width="12.85546875" style="1" customWidth="1"/>
    <col min="14345" max="14345" width="12.140625" style="1" customWidth="1"/>
    <col min="14346" max="14346" width="11.7109375" style="1" customWidth="1"/>
    <col min="14347" max="14347" width="11.42578125" style="1" customWidth="1"/>
    <col min="14348" max="14348" width="12.7109375" style="1" customWidth="1"/>
    <col min="14349" max="14349" width="4.140625" style="1" customWidth="1"/>
    <col min="14350" max="14350" width="45.28515625" style="1" customWidth="1"/>
    <col min="14351" max="14351" width="14.85546875" style="1" customWidth="1"/>
    <col min="14352" max="14352" width="12.28515625" style="1" customWidth="1"/>
    <col min="14353" max="14354" width="11.140625" style="1" customWidth="1"/>
    <col min="14355" max="14355" width="12.42578125" style="1" customWidth="1"/>
    <col min="14356" max="14356" width="11.42578125" style="1" customWidth="1"/>
    <col min="14357" max="14357" width="13.5703125" style="1" customWidth="1"/>
    <col min="14358" max="14595" width="11.5703125" style="1"/>
    <col min="14596" max="14596" width="23.140625" style="1" customWidth="1"/>
    <col min="14597" max="14597" width="42.85546875" style="1" customWidth="1"/>
    <col min="14598" max="14598" width="11.5703125" style="1"/>
    <col min="14599" max="14599" width="11.28515625" style="1" customWidth="1"/>
    <col min="14600" max="14600" width="12.85546875" style="1" customWidth="1"/>
    <col min="14601" max="14601" width="12.140625" style="1" customWidth="1"/>
    <col min="14602" max="14602" width="11.7109375" style="1" customWidth="1"/>
    <col min="14603" max="14603" width="11.42578125" style="1" customWidth="1"/>
    <col min="14604" max="14604" width="12.7109375" style="1" customWidth="1"/>
    <col min="14605" max="14605" width="4.140625" style="1" customWidth="1"/>
    <col min="14606" max="14606" width="45.28515625" style="1" customWidth="1"/>
    <col min="14607" max="14607" width="14.85546875" style="1" customWidth="1"/>
    <col min="14608" max="14608" width="12.28515625" style="1" customWidth="1"/>
    <col min="14609" max="14610" width="11.140625" style="1" customWidth="1"/>
    <col min="14611" max="14611" width="12.42578125" style="1" customWidth="1"/>
    <col min="14612" max="14612" width="11.42578125" style="1" customWidth="1"/>
    <col min="14613" max="14613" width="13.5703125" style="1" customWidth="1"/>
    <col min="14614" max="14851" width="11.5703125" style="1"/>
    <col min="14852" max="14852" width="23.140625" style="1" customWidth="1"/>
    <col min="14853" max="14853" width="42.85546875" style="1" customWidth="1"/>
    <col min="14854" max="14854" width="11.5703125" style="1"/>
    <col min="14855" max="14855" width="11.28515625" style="1" customWidth="1"/>
    <col min="14856" max="14856" width="12.85546875" style="1" customWidth="1"/>
    <col min="14857" max="14857" width="12.140625" style="1" customWidth="1"/>
    <col min="14858" max="14858" width="11.7109375" style="1" customWidth="1"/>
    <col min="14859" max="14859" width="11.42578125" style="1" customWidth="1"/>
    <col min="14860" max="14860" width="12.7109375" style="1" customWidth="1"/>
    <col min="14861" max="14861" width="4.140625" style="1" customWidth="1"/>
    <col min="14862" max="14862" width="45.28515625" style="1" customWidth="1"/>
    <col min="14863" max="14863" width="14.85546875" style="1" customWidth="1"/>
    <col min="14864" max="14864" width="12.28515625" style="1" customWidth="1"/>
    <col min="14865" max="14866" width="11.140625" style="1" customWidth="1"/>
    <col min="14867" max="14867" width="12.42578125" style="1" customWidth="1"/>
    <col min="14868" max="14868" width="11.42578125" style="1" customWidth="1"/>
    <col min="14869" max="14869" width="13.5703125" style="1" customWidth="1"/>
    <col min="14870" max="15107" width="11.5703125" style="1"/>
    <col min="15108" max="15108" width="23.140625" style="1" customWidth="1"/>
    <col min="15109" max="15109" width="42.85546875" style="1" customWidth="1"/>
    <col min="15110" max="15110" width="11.5703125" style="1"/>
    <col min="15111" max="15111" width="11.28515625" style="1" customWidth="1"/>
    <col min="15112" max="15112" width="12.85546875" style="1" customWidth="1"/>
    <col min="15113" max="15113" width="12.140625" style="1" customWidth="1"/>
    <col min="15114" max="15114" width="11.7109375" style="1" customWidth="1"/>
    <col min="15115" max="15115" width="11.42578125" style="1" customWidth="1"/>
    <col min="15116" max="15116" width="12.7109375" style="1" customWidth="1"/>
    <col min="15117" max="15117" width="4.140625" style="1" customWidth="1"/>
    <col min="15118" max="15118" width="45.28515625" style="1" customWidth="1"/>
    <col min="15119" max="15119" width="14.85546875" style="1" customWidth="1"/>
    <col min="15120" max="15120" width="12.28515625" style="1" customWidth="1"/>
    <col min="15121" max="15122" width="11.140625" style="1" customWidth="1"/>
    <col min="15123" max="15123" width="12.42578125" style="1" customWidth="1"/>
    <col min="15124" max="15124" width="11.42578125" style="1" customWidth="1"/>
    <col min="15125" max="15125" width="13.5703125" style="1" customWidth="1"/>
    <col min="15126" max="15363" width="11.5703125" style="1"/>
    <col min="15364" max="15364" width="23.140625" style="1" customWidth="1"/>
    <col min="15365" max="15365" width="42.85546875" style="1" customWidth="1"/>
    <col min="15366" max="15366" width="11.5703125" style="1"/>
    <col min="15367" max="15367" width="11.28515625" style="1" customWidth="1"/>
    <col min="15368" max="15368" width="12.85546875" style="1" customWidth="1"/>
    <col min="15369" max="15369" width="12.140625" style="1" customWidth="1"/>
    <col min="15370" max="15370" width="11.7109375" style="1" customWidth="1"/>
    <col min="15371" max="15371" width="11.42578125" style="1" customWidth="1"/>
    <col min="15372" max="15372" width="12.7109375" style="1" customWidth="1"/>
    <col min="15373" max="15373" width="4.140625" style="1" customWidth="1"/>
    <col min="15374" max="15374" width="45.28515625" style="1" customWidth="1"/>
    <col min="15375" max="15375" width="14.85546875" style="1" customWidth="1"/>
    <col min="15376" max="15376" width="12.28515625" style="1" customWidth="1"/>
    <col min="15377" max="15378" width="11.140625" style="1" customWidth="1"/>
    <col min="15379" max="15379" width="12.42578125" style="1" customWidth="1"/>
    <col min="15380" max="15380" width="11.42578125" style="1" customWidth="1"/>
    <col min="15381" max="15381" width="13.5703125" style="1" customWidth="1"/>
    <col min="15382" max="15619" width="11.5703125" style="1"/>
    <col min="15620" max="15620" width="23.140625" style="1" customWidth="1"/>
    <col min="15621" max="15621" width="42.85546875" style="1" customWidth="1"/>
    <col min="15622" max="15622" width="11.5703125" style="1"/>
    <col min="15623" max="15623" width="11.28515625" style="1" customWidth="1"/>
    <col min="15624" max="15624" width="12.85546875" style="1" customWidth="1"/>
    <col min="15625" max="15625" width="12.140625" style="1" customWidth="1"/>
    <col min="15626" max="15626" width="11.7109375" style="1" customWidth="1"/>
    <col min="15627" max="15627" width="11.42578125" style="1" customWidth="1"/>
    <col min="15628" max="15628" width="12.7109375" style="1" customWidth="1"/>
    <col min="15629" max="15629" width="4.140625" style="1" customWidth="1"/>
    <col min="15630" max="15630" width="45.28515625" style="1" customWidth="1"/>
    <col min="15631" max="15631" width="14.85546875" style="1" customWidth="1"/>
    <col min="15632" max="15632" width="12.28515625" style="1" customWidth="1"/>
    <col min="15633" max="15634" width="11.140625" style="1" customWidth="1"/>
    <col min="15635" max="15635" width="12.42578125" style="1" customWidth="1"/>
    <col min="15636" max="15636" width="11.42578125" style="1" customWidth="1"/>
    <col min="15637" max="15637" width="13.5703125" style="1" customWidth="1"/>
    <col min="15638" max="15875" width="11.5703125" style="1"/>
    <col min="15876" max="15876" width="23.140625" style="1" customWidth="1"/>
    <col min="15877" max="15877" width="42.85546875" style="1" customWidth="1"/>
    <col min="15878" max="15878" width="11.5703125" style="1"/>
    <col min="15879" max="15879" width="11.28515625" style="1" customWidth="1"/>
    <col min="15880" max="15880" width="12.85546875" style="1" customWidth="1"/>
    <col min="15881" max="15881" width="12.140625" style="1" customWidth="1"/>
    <col min="15882" max="15882" width="11.7109375" style="1" customWidth="1"/>
    <col min="15883" max="15883" width="11.42578125" style="1" customWidth="1"/>
    <col min="15884" max="15884" width="12.7109375" style="1" customWidth="1"/>
    <col min="15885" max="15885" width="4.140625" style="1" customWidth="1"/>
    <col min="15886" max="15886" width="45.28515625" style="1" customWidth="1"/>
    <col min="15887" max="15887" width="14.85546875" style="1" customWidth="1"/>
    <col min="15888" max="15888" width="12.28515625" style="1" customWidth="1"/>
    <col min="15889" max="15890" width="11.140625" style="1" customWidth="1"/>
    <col min="15891" max="15891" width="12.42578125" style="1" customWidth="1"/>
    <col min="15892" max="15892" width="11.42578125" style="1" customWidth="1"/>
    <col min="15893" max="15893" width="13.5703125" style="1" customWidth="1"/>
    <col min="15894" max="16131" width="11.5703125" style="1"/>
    <col min="16132" max="16132" width="23.140625" style="1" customWidth="1"/>
    <col min="16133" max="16133" width="42.85546875" style="1" customWidth="1"/>
    <col min="16134" max="16134" width="11.5703125" style="1"/>
    <col min="16135" max="16135" width="11.28515625" style="1" customWidth="1"/>
    <col min="16136" max="16136" width="12.85546875" style="1" customWidth="1"/>
    <col min="16137" max="16137" width="12.140625" style="1" customWidth="1"/>
    <col min="16138" max="16138" width="11.7109375" style="1" customWidth="1"/>
    <col min="16139" max="16139" width="11.42578125" style="1" customWidth="1"/>
    <col min="16140" max="16140" width="12.7109375" style="1" customWidth="1"/>
    <col min="16141" max="16141" width="4.140625" style="1" customWidth="1"/>
    <col min="16142" max="16142" width="45.28515625" style="1" customWidth="1"/>
    <col min="16143" max="16143" width="14.85546875" style="1" customWidth="1"/>
    <col min="16144" max="16144" width="12.28515625" style="1" customWidth="1"/>
    <col min="16145" max="16146" width="11.140625" style="1" customWidth="1"/>
    <col min="16147" max="16147" width="12.42578125" style="1" customWidth="1"/>
    <col min="16148" max="16148" width="11.42578125" style="1" customWidth="1"/>
    <col min="16149" max="16149" width="13.5703125" style="1" customWidth="1"/>
    <col min="16150" max="16384" width="11.5703125" style="1"/>
  </cols>
  <sheetData>
    <row r="1" spans="1:27" ht="18.75" x14ac:dyDescent="0.3">
      <c r="K1" s="26"/>
      <c r="L1" s="26" t="s">
        <v>181</v>
      </c>
      <c r="M1" s="26"/>
      <c r="N1" s="26"/>
      <c r="O1" s="26"/>
      <c r="P1" s="26"/>
      <c r="Q1" s="26"/>
      <c r="R1" s="26"/>
      <c r="S1" s="26"/>
      <c r="T1" s="26"/>
      <c r="U1" s="27"/>
      <c r="V1" s="23"/>
      <c r="W1" s="23"/>
      <c r="X1" s="28"/>
      <c r="Y1" s="28"/>
    </row>
    <row r="2" spans="1:27" ht="18.75" x14ac:dyDescent="0.3">
      <c r="A2" s="29" t="s">
        <v>2</v>
      </c>
      <c r="B2" s="26" t="s">
        <v>0</v>
      </c>
      <c r="C2" s="29"/>
      <c r="D2" s="29"/>
      <c r="E2" s="29"/>
      <c r="F2" s="29"/>
      <c r="G2" s="23"/>
      <c r="H2" s="23"/>
      <c r="I2" s="30"/>
      <c r="K2" s="26" t="s">
        <v>179</v>
      </c>
      <c r="L2" s="26"/>
      <c r="M2" s="26"/>
      <c r="N2" s="26"/>
      <c r="O2" s="26"/>
      <c r="P2" s="26"/>
      <c r="Q2" s="26"/>
      <c r="R2" s="26"/>
      <c r="S2" s="26"/>
      <c r="T2" s="26"/>
      <c r="U2" s="27"/>
      <c r="V2" s="23"/>
      <c r="W2" s="23"/>
      <c r="X2" s="28"/>
      <c r="Y2" s="28"/>
    </row>
    <row r="3" spans="1:27" ht="18.75" x14ac:dyDescent="0.3">
      <c r="A3" s="26" t="s">
        <v>1</v>
      </c>
      <c r="B3" s="26"/>
      <c r="C3" s="26"/>
      <c r="D3" s="26"/>
      <c r="E3" s="26"/>
      <c r="F3" s="26"/>
      <c r="G3" s="23"/>
      <c r="H3" s="23"/>
      <c r="I3" s="30"/>
      <c r="J3" s="26" t="s">
        <v>180</v>
      </c>
      <c r="K3" s="26"/>
      <c r="L3" s="26"/>
      <c r="M3" s="26"/>
      <c r="N3" s="26"/>
      <c r="O3" s="26"/>
      <c r="P3" s="23"/>
      <c r="Q3" s="26"/>
      <c r="R3" s="26"/>
      <c r="S3" s="26"/>
      <c r="T3" s="26"/>
      <c r="U3" s="27"/>
      <c r="V3" s="23"/>
      <c r="W3" s="23"/>
      <c r="X3" s="28"/>
      <c r="Y3" s="28"/>
    </row>
    <row r="4" spans="1:27" ht="18.75" x14ac:dyDescent="0.3">
      <c r="A4" s="26" t="s">
        <v>127</v>
      </c>
      <c r="B4" s="26"/>
      <c r="C4" s="26"/>
      <c r="D4" s="26"/>
      <c r="E4" s="26"/>
      <c r="F4" s="26"/>
      <c r="G4" s="23"/>
      <c r="H4" s="23"/>
      <c r="I4" s="30"/>
      <c r="J4" s="26" t="s">
        <v>128</v>
      </c>
      <c r="K4" s="26" t="s">
        <v>189</v>
      </c>
      <c r="L4" s="26"/>
      <c r="M4" s="26"/>
      <c r="N4" s="26"/>
      <c r="O4" s="26"/>
      <c r="P4" s="23"/>
      <c r="Q4" s="26"/>
      <c r="R4" s="26"/>
      <c r="S4" s="26"/>
      <c r="T4" s="26"/>
      <c r="U4" s="27"/>
      <c r="V4" s="23"/>
      <c r="W4" s="23"/>
      <c r="X4" s="28"/>
      <c r="Y4" s="28"/>
    </row>
    <row r="5" spans="1:27" ht="18.75" x14ac:dyDescent="0.3">
      <c r="A5" s="26" t="s">
        <v>188</v>
      </c>
      <c r="B5" s="26"/>
      <c r="C5" s="26"/>
      <c r="D5" s="26"/>
      <c r="E5" s="26"/>
      <c r="F5" s="26"/>
      <c r="G5" s="23"/>
      <c r="H5" s="23"/>
      <c r="I5" s="30"/>
      <c r="J5" s="26" t="s">
        <v>133</v>
      </c>
      <c r="K5" s="26" t="s">
        <v>139</v>
      </c>
      <c r="L5" s="26"/>
      <c r="M5" s="26"/>
      <c r="N5" s="26"/>
      <c r="O5" s="26"/>
      <c r="P5" s="23"/>
      <c r="Q5" s="26"/>
      <c r="R5" s="26"/>
      <c r="S5" s="26"/>
      <c r="T5" s="26"/>
      <c r="U5" s="27"/>
      <c r="V5" s="23"/>
      <c r="W5" s="23"/>
      <c r="X5" s="28"/>
      <c r="Y5" s="28"/>
    </row>
    <row r="6" spans="1:27" ht="18.75" x14ac:dyDescent="0.3">
      <c r="A6" s="26" t="s">
        <v>139</v>
      </c>
      <c r="B6" s="26"/>
      <c r="C6" s="26"/>
      <c r="D6" s="26"/>
      <c r="E6" s="26"/>
      <c r="F6" s="26"/>
      <c r="G6" s="23"/>
      <c r="H6" s="23"/>
      <c r="I6" s="30"/>
      <c r="J6" s="27"/>
      <c r="K6" s="27"/>
      <c r="L6" s="27"/>
      <c r="M6" s="27"/>
      <c r="N6" s="27"/>
      <c r="O6" s="27"/>
      <c r="P6" s="23"/>
      <c r="Q6" s="27"/>
      <c r="R6" s="27"/>
      <c r="S6" s="27"/>
      <c r="T6" s="27"/>
      <c r="U6" s="27"/>
      <c r="V6" s="23"/>
      <c r="W6" s="23"/>
      <c r="X6" s="28"/>
      <c r="Y6" s="28"/>
    </row>
    <row r="7" spans="1:27" ht="15.75" x14ac:dyDescent="0.25">
      <c r="A7" s="27"/>
      <c r="B7" s="27" t="s">
        <v>2</v>
      </c>
      <c r="C7" s="27"/>
      <c r="D7" s="27"/>
      <c r="E7" s="27"/>
      <c r="F7" s="27"/>
      <c r="G7" s="23"/>
      <c r="H7" s="23"/>
      <c r="I7" s="28"/>
      <c r="K7" s="23" t="s">
        <v>140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8"/>
      <c r="Y7" s="28"/>
    </row>
    <row r="8" spans="1:27" ht="16.5" thickBot="1" x14ac:dyDescent="0.3">
      <c r="A8" s="27" t="s">
        <v>2</v>
      </c>
      <c r="B8" s="27"/>
      <c r="C8" s="27"/>
      <c r="D8" s="27"/>
      <c r="E8" s="27"/>
      <c r="F8" s="27"/>
      <c r="G8" s="23"/>
      <c r="H8" s="23"/>
      <c r="I8" s="30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</row>
    <row r="9" spans="1:27" ht="16.5" thickBot="1" x14ac:dyDescent="0.3">
      <c r="A9" s="31" t="s">
        <v>3</v>
      </c>
      <c r="B9" s="32"/>
      <c r="C9" s="33"/>
      <c r="D9" s="33"/>
      <c r="E9" s="33"/>
      <c r="F9" s="33"/>
      <c r="G9" s="33"/>
      <c r="H9" s="34"/>
      <c r="I9" s="30"/>
      <c r="J9" s="35"/>
      <c r="K9" s="36"/>
      <c r="L9" s="37" t="s">
        <v>5</v>
      </c>
      <c r="M9" s="38" t="s">
        <v>186</v>
      </c>
      <c r="N9" s="38" t="s">
        <v>101</v>
      </c>
      <c r="O9" s="38" t="s">
        <v>101</v>
      </c>
      <c r="P9" s="38" t="s">
        <v>102</v>
      </c>
      <c r="Q9" s="38" t="s">
        <v>103</v>
      </c>
      <c r="R9" s="37" t="s">
        <v>104</v>
      </c>
      <c r="S9" s="38" t="s">
        <v>131</v>
      </c>
      <c r="T9" s="38" t="s">
        <v>6</v>
      </c>
      <c r="U9" s="39"/>
      <c r="V9" s="40" t="s">
        <v>7</v>
      </c>
      <c r="W9" s="40"/>
      <c r="X9" s="40" t="s">
        <v>2</v>
      </c>
      <c r="Y9" s="41" t="s">
        <v>2</v>
      </c>
      <c r="Z9" s="42"/>
    </row>
    <row r="10" spans="1:27" ht="15.75" x14ac:dyDescent="0.25">
      <c r="A10" s="43" t="s">
        <v>4</v>
      </c>
      <c r="B10" s="44">
        <v>1800.71667</v>
      </c>
      <c r="C10" s="45"/>
      <c r="D10" s="45"/>
      <c r="E10" s="45"/>
      <c r="F10" s="45"/>
      <c r="G10" s="45"/>
      <c r="H10" s="46"/>
      <c r="I10" s="30"/>
      <c r="J10" s="47"/>
      <c r="K10" s="48"/>
      <c r="L10" s="49" t="s">
        <v>10</v>
      </c>
      <c r="M10" s="49" t="s">
        <v>187</v>
      </c>
      <c r="N10" s="49" t="s">
        <v>105</v>
      </c>
      <c r="O10" s="49" t="s">
        <v>105</v>
      </c>
      <c r="P10" s="49" t="s">
        <v>106</v>
      </c>
      <c r="Q10" s="49" t="s">
        <v>105</v>
      </c>
      <c r="R10" s="49" t="s">
        <v>105</v>
      </c>
      <c r="S10" s="49" t="s">
        <v>132</v>
      </c>
      <c r="T10" s="49" t="s">
        <v>11</v>
      </c>
      <c r="U10" s="49" t="s">
        <v>12</v>
      </c>
      <c r="V10" s="49" t="s">
        <v>13</v>
      </c>
      <c r="W10" s="49" t="s">
        <v>14</v>
      </c>
      <c r="X10" s="49" t="s">
        <v>15</v>
      </c>
      <c r="Y10" s="49" t="s">
        <v>16</v>
      </c>
      <c r="Z10" s="185"/>
    </row>
    <row r="11" spans="1:27" ht="16.5" thickBot="1" x14ac:dyDescent="0.3">
      <c r="A11" s="50" t="s">
        <v>8</v>
      </c>
      <c r="B11" s="51" t="s">
        <v>9</v>
      </c>
      <c r="C11" s="52"/>
      <c r="D11" s="52"/>
      <c r="E11" s="52"/>
      <c r="F11" s="52"/>
      <c r="G11" s="52"/>
      <c r="H11" s="53"/>
      <c r="I11" s="30"/>
      <c r="J11" s="47"/>
      <c r="K11" s="48"/>
      <c r="L11" s="54" t="s">
        <v>2</v>
      </c>
      <c r="M11" s="54"/>
      <c r="N11" s="54" t="s">
        <v>107</v>
      </c>
      <c r="O11" s="54" t="s">
        <v>120</v>
      </c>
      <c r="P11" s="54" t="s">
        <v>105</v>
      </c>
      <c r="Q11" s="54"/>
      <c r="R11" s="54"/>
      <c r="S11" s="54"/>
      <c r="T11" s="54" t="s">
        <v>18</v>
      </c>
      <c r="U11" s="54"/>
      <c r="V11" s="54"/>
      <c r="W11" s="54"/>
      <c r="X11" s="54"/>
      <c r="Y11" s="54"/>
    </row>
    <row r="12" spans="1:27" ht="16.5" thickBot="1" x14ac:dyDescent="0.3">
      <c r="A12" s="55" t="s">
        <v>17</v>
      </c>
      <c r="B12" s="44">
        <v>1800.71667</v>
      </c>
      <c r="C12" s="45"/>
      <c r="D12" s="45"/>
      <c r="E12" s="45"/>
      <c r="F12" s="45"/>
      <c r="G12" s="45"/>
      <c r="H12" s="46"/>
      <c r="I12" s="30"/>
      <c r="J12" s="56"/>
      <c r="K12" s="57"/>
      <c r="L12" s="54" t="s">
        <v>20</v>
      </c>
      <c r="M12" s="54" t="s">
        <v>20</v>
      </c>
      <c r="N12" s="54" t="s">
        <v>20</v>
      </c>
      <c r="O12" s="54" t="s">
        <v>20</v>
      </c>
      <c r="P12" s="54" t="s">
        <v>20</v>
      </c>
      <c r="Q12" s="54" t="s">
        <v>20</v>
      </c>
      <c r="R12" s="54" t="s">
        <v>20</v>
      </c>
      <c r="S12" s="54" t="s">
        <v>20</v>
      </c>
      <c r="T12" s="54" t="s">
        <v>21</v>
      </c>
      <c r="U12" s="54" t="s">
        <v>20</v>
      </c>
      <c r="V12" s="54" t="s">
        <v>20</v>
      </c>
      <c r="W12" s="54" t="s">
        <v>20</v>
      </c>
      <c r="X12" s="54" t="s">
        <v>20</v>
      </c>
      <c r="Y12" s="54" t="s">
        <v>20</v>
      </c>
      <c r="AA12" s="185"/>
    </row>
    <row r="13" spans="1:27" ht="16.5" thickBot="1" x14ac:dyDescent="0.3">
      <c r="A13" s="58" t="s">
        <v>19</v>
      </c>
      <c r="B13" s="59">
        <v>0</v>
      </c>
      <c r="C13" s="60"/>
      <c r="D13" s="60"/>
      <c r="E13" s="60"/>
      <c r="F13" s="60"/>
      <c r="G13" s="60"/>
      <c r="H13" s="61"/>
      <c r="I13" s="30"/>
      <c r="J13" s="62" t="s">
        <v>25</v>
      </c>
      <c r="K13" s="63" t="s">
        <v>190</v>
      </c>
      <c r="L13" s="64">
        <v>-32415.591999999873</v>
      </c>
      <c r="M13" s="64">
        <v>379.56999999999971</v>
      </c>
      <c r="N13" s="64"/>
      <c r="O13" s="64"/>
      <c r="P13" s="64"/>
      <c r="Q13" s="64"/>
      <c r="R13" s="64"/>
      <c r="S13" s="64"/>
      <c r="T13" s="65"/>
      <c r="U13" s="66"/>
      <c r="V13" s="65"/>
      <c r="W13" s="65"/>
      <c r="X13" s="65"/>
      <c r="Y13" s="67"/>
    </row>
    <row r="14" spans="1:27" ht="15.75" x14ac:dyDescent="0.25">
      <c r="A14" s="68"/>
      <c r="B14" s="68"/>
      <c r="C14" s="45" t="s">
        <v>22</v>
      </c>
      <c r="D14" s="69"/>
      <c r="E14" s="70" t="s">
        <v>23</v>
      </c>
      <c r="F14" s="71"/>
      <c r="G14" s="70" t="s">
        <v>24</v>
      </c>
      <c r="H14" s="71"/>
      <c r="I14" s="72"/>
      <c r="J14" s="47"/>
      <c r="K14" s="73"/>
      <c r="L14" s="74"/>
      <c r="M14" s="74"/>
      <c r="N14" s="3"/>
      <c r="O14" s="3"/>
      <c r="P14" s="3"/>
      <c r="Q14" s="3"/>
      <c r="R14" s="3"/>
      <c r="S14" s="21"/>
      <c r="T14" s="3"/>
      <c r="U14" s="3"/>
      <c r="V14" s="3"/>
      <c r="W14" s="3"/>
      <c r="X14" s="3"/>
      <c r="Y14" s="22"/>
    </row>
    <row r="15" spans="1:27" ht="15.75" x14ac:dyDescent="0.25">
      <c r="A15" s="75" t="s">
        <v>26</v>
      </c>
      <c r="B15" s="76" t="s">
        <v>27</v>
      </c>
      <c r="C15" s="77" t="s">
        <v>28</v>
      </c>
      <c r="D15" s="10" t="s">
        <v>29</v>
      </c>
      <c r="E15" s="77" t="s">
        <v>28</v>
      </c>
      <c r="F15" s="78" t="s">
        <v>29</v>
      </c>
      <c r="G15" s="77" t="s">
        <v>28</v>
      </c>
      <c r="H15" s="78" t="s">
        <v>29</v>
      </c>
      <c r="I15" s="72"/>
      <c r="J15" s="79">
        <v>1</v>
      </c>
      <c r="K15" s="80" t="s">
        <v>191</v>
      </c>
      <c r="L15" s="3">
        <v>136822.18599999964</v>
      </c>
      <c r="M15" s="3">
        <v>-379.80999999999767</v>
      </c>
      <c r="N15" s="3">
        <v>-1329.33</v>
      </c>
      <c r="O15" s="3">
        <v>842.14999999999861</v>
      </c>
      <c r="P15" s="3">
        <v>-1235.0100000000004</v>
      </c>
      <c r="Q15" s="3">
        <v>-794.0200000000001</v>
      </c>
      <c r="R15" s="3">
        <v>4017.2900000000077</v>
      </c>
      <c r="S15" s="3">
        <v>-1334.63</v>
      </c>
      <c r="T15" s="3">
        <v>14116.980000000003</v>
      </c>
      <c r="U15" s="3">
        <v>-0.19999999999970441</v>
      </c>
      <c r="V15" s="3">
        <v>0</v>
      </c>
      <c r="W15" s="3">
        <v>0</v>
      </c>
      <c r="X15" s="3">
        <v>-58.650000000000112</v>
      </c>
      <c r="Y15" s="22">
        <v>14175.830000000002</v>
      </c>
      <c r="Z15" s="185"/>
      <c r="AA15" s="5"/>
    </row>
    <row r="16" spans="1:27" ht="15.75" x14ac:dyDescent="0.25">
      <c r="A16" s="75" t="s">
        <v>30</v>
      </c>
      <c r="B16" s="75"/>
      <c r="C16" s="77" t="s">
        <v>31</v>
      </c>
      <c r="D16" s="10" t="s">
        <v>32</v>
      </c>
      <c r="E16" s="77" t="s">
        <v>31</v>
      </c>
      <c r="F16" s="78" t="s">
        <v>33</v>
      </c>
      <c r="G16" s="77" t="s">
        <v>31</v>
      </c>
      <c r="H16" s="78" t="s">
        <v>33</v>
      </c>
      <c r="I16" s="24"/>
      <c r="J16" s="79"/>
      <c r="K16" s="80"/>
      <c r="L16" s="3"/>
      <c r="M16" s="3"/>
      <c r="N16" s="3"/>
      <c r="O16" s="3"/>
      <c r="P16" s="3"/>
      <c r="Q16" s="3"/>
      <c r="R16" s="3"/>
      <c r="S16" s="21"/>
      <c r="T16" s="3"/>
      <c r="U16" s="3"/>
      <c r="V16" s="3"/>
      <c r="W16" s="3"/>
      <c r="X16" s="3"/>
      <c r="Y16" s="22"/>
      <c r="Z16" s="185"/>
      <c r="AA16" s="5"/>
    </row>
    <row r="17" spans="1:38" ht="15.75" x14ac:dyDescent="0.25">
      <c r="A17" s="75"/>
      <c r="B17" s="75"/>
      <c r="C17" s="43"/>
      <c r="D17" s="10" t="s">
        <v>34</v>
      </c>
      <c r="E17" s="43"/>
      <c r="F17" s="78" t="s">
        <v>34</v>
      </c>
      <c r="G17" s="43"/>
      <c r="H17" s="78" t="s">
        <v>34</v>
      </c>
      <c r="I17" s="24"/>
      <c r="J17" s="79">
        <v>2</v>
      </c>
      <c r="K17" s="80" t="s">
        <v>192</v>
      </c>
      <c r="L17" s="3">
        <v>940621.2</v>
      </c>
      <c r="M17" s="3">
        <v>0</v>
      </c>
      <c r="N17" s="3">
        <v>-1406.32</v>
      </c>
      <c r="O17" s="3">
        <v>9602.0400000000009</v>
      </c>
      <c r="P17" s="3">
        <v>0</v>
      </c>
      <c r="Q17" s="3">
        <v>0</v>
      </c>
      <c r="R17" s="3">
        <v>43982.07</v>
      </c>
      <c r="S17" s="3">
        <v>0</v>
      </c>
      <c r="T17" s="3">
        <v>0</v>
      </c>
      <c r="U17" s="3">
        <v>0</v>
      </c>
      <c r="V17" s="3">
        <v>0</v>
      </c>
      <c r="W17" s="3">
        <v>0</v>
      </c>
      <c r="X17" s="3">
        <v>0</v>
      </c>
      <c r="Y17" s="22">
        <v>0</v>
      </c>
      <c r="Z17" s="185"/>
      <c r="AA17" s="5"/>
      <c r="AD17" s="5"/>
    </row>
    <row r="18" spans="1:38" ht="15.75" x14ac:dyDescent="0.25">
      <c r="A18" s="81"/>
      <c r="B18" s="81"/>
      <c r="C18" s="82" t="s">
        <v>21</v>
      </c>
      <c r="D18" s="69" t="s">
        <v>20</v>
      </c>
      <c r="E18" s="82" t="s">
        <v>21</v>
      </c>
      <c r="F18" s="83" t="s">
        <v>20</v>
      </c>
      <c r="G18" s="82" t="s">
        <v>21</v>
      </c>
      <c r="H18" s="83" t="s">
        <v>20</v>
      </c>
      <c r="I18" s="24"/>
      <c r="J18" s="79"/>
      <c r="K18" s="80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22"/>
      <c r="Z18" s="185"/>
      <c r="AA18" s="5"/>
      <c r="AD18" s="5"/>
    </row>
    <row r="19" spans="1:38" ht="16.5" customHeight="1" x14ac:dyDescent="0.25">
      <c r="A19" s="84" t="s">
        <v>35</v>
      </c>
      <c r="B19" s="76" t="s">
        <v>36</v>
      </c>
      <c r="C19" s="85">
        <f>D19*B12*12</f>
        <v>65906.230121999994</v>
      </c>
      <c r="D19" s="9">
        <v>3.05</v>
      </c>
      <c r="E19" s="85">
        <f>F19*12*B12</f>
        <v>65906.230121999994</v>
      </c>
      <c r="F19" s="86">
        <v>3.05</v>
      </c>
      <c r="G19" s="85">
        <f>C19-E19</f>
        <v>0</v>
      </c>
      <c r="H19" s="86">
        <f>D19-F19</f>
        <v>0</v>
      </c>
      <c r="I19" s="87"/>
      <c r="J19" s="79">
        <v>3</v>
      </c>
      <c r="K19" s="80" t="s">
        <v>193</v>
      </c>
      <c r="L19" s="3">
        <v>926425.97000000009</v>
      </c>
      <c r="M19" s="3">
        <v>0</v>
      </c>
      <c r="N19" s="3">
        <v>0</v>
      </c>
      <c r="O19" s="3">
        <v>9316.25</v>
      </c>
      <c r="P19" s="3">
        <v>0</v>
      </c>
      <c r="Q19" s="3">
        <v>0</v>
      </c>
      <c r="R19" s="3">
        <v>40380.19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22">
        <v>0</v>
      </c>
      <c r="Z19" s="185"/>
      <c r="AA19" s="5"/>
      <c r="AI19" s="2"/>
    </row>
    <row r="20" spans="1:38" ht="16.5" customHeight="1" x14ac:dyDescent="0.25">
      <c r="A20" s="84" t="s">
        <v>37</v>
      </c>
      <c r="B20" s="76" t="s">
        <v>38</v>
      </c>
      <c r="C20" s="88"/>
      <c r="D20" s="89"/>
      <c r="E20" s="88"/>
      <c r="F20" s="90"/>
      <c r="G20" s="88"/>
      <c r="H20" s="90"/>
      <c r="I20" s="24"/>
      <c r="J20" s="79"/>
      <c r="K20" s="80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22"/>
      <c r="Z20" s="185"/>
      <c r="AA20" s="5"/>
    </row>
    <row r="21" spans="1:38" ht="16.5" customHeight="1" x14ac:dyDescent="0.25">
      <c r="A21" s="84" t="s">
        <v>39</v>
      </c>
      <c r="B21" s="76" t="s">
        <v>40</v>
      </c>
      <c r="C21" s="88"/>
      <c r="D21" s="89"/>
      <c r="E21" s="88"/>
      <c r="F21" s="90"/>
      <c r="G21" s="88"/>
      <c r="H21" s="90"/>
      <c r="I21" s="24"/>
      <c r="J21" s="79">
        <v>4</v>
      </c>
      <c r="K21" s="80" t="s">
        <v>194</v>
      </c>
      <c r="L21" s="3">
        <f>L15+L17-L19</f>
        <v>151017.41599999939</v>
      </c>
      <c r="M21" s="3">
        <f t="shared" ref="M21:S21" si="0">M15+M17-M19</f>
        <v>-379.80999999999767</v>
      </c>
      <c r="N21" s="3">
        <f t="shared" si="0"/>
        <v>-2735.6499999999996</v>
      </c>
      <c r="O21" s="3">
        <f t="shared" si="0"/>
        <v>1127.9399999999987</v>
      </c>
      <c r="P21" s="3">
        <f t="shared" si="0"/>
        <v>-1235.0100000000004</v>
      </c>
      <c r="Q21" s="3">
        <f t="shared" si="0"/>
        <v>-794.0200000000001</v>
      </c>
      <c r="R21" s="3">
        <f t="shared" si="0"/>
        <v>7619.1700000000055</v>
      </c>
      <c r="S21" s="3">
        <f t="shared" si="0"/>
        <v>-1334.63</v>
      </c>
      <c r="T21" s="3">
        <f>U21+V21+W21+X21+Y21</f>
        <v>14116.980000000001</v>
      </c>
      <c r="U21" s="3">
        <f>U15+U17-U19</f>
        <v>-0.19999999999970441</v>
      </c>
      <c r="V21" s="3">
        <v>0</v>
      </c>
      <c r="W21" s="3">
        <v>0</v>
      </c>
      <c r="X21" s="3">
        <v>-58.650000000000112</v>
      </c>
      <c r="Y21" s="22">
        <v>14175.830000000002</v>
      </c>
      <c r="Z21" s="185"/>
      <c r="AA21" s="5"/>
      <c r="AD21" s="5"/>
    </row>
    <row r="22" spans="1:38" ht="16.5" customHeight="1" x14ac:dyDescent="0.25">
      <c r="A22" s="84" t="s">
        <v>41</v>
      </c>
      <c r="B22" s="76" t="s">
        <v>42</v>
      </c>
      <c r="C22" s="88"/>
      <c r="D22" s="89"/>
      <c r="E22" s="88"/>
      <c r="F22" s="90"/>
      <c r="G22" s="88"/>
      <c r="H22" s="90"/>
      <c r="I22" s="24"/>
      <c r="J22" s="79"/>
      <c r="K22" s="80"/>
      <c r="L22" s="3"/>
      <c r="M22" s="3"/>
      <c r="N22" s="3"/>
      <c r="O22" s="3"/>
      <c r="P22" s="3"/>
      <c r="Q22" s="3"/>
      <c r="R22" s="3"/>
      <c r="S22" s="21"/>
      <c r="T22" s="3"/>
      <c r="U22" s="3"/>
      <c r="V22" s="3"/>
      <c r="W22" s="3"/>
      <c r="X22" s="3"/>
      <c r="Y22" s="22"/>
      <c r="Z22" s="185"/>
      <c r="AA22" s="5"/>
    </row>
    <row r="23" spans="1:38" ht="16.5" customHeight="1" x14ac:dyDescent="0.25">
      <c r="A23" s="75" t="s">
        <v>43</v>
      </c>
      <c r="B23" s="76" t="s">
        <v>114</v>
      </c>
      <c r="C23" s="88"/>
      <c r="D23" s="89"/>
      <c r="E23" s="88"/>
      <c r="F23" s="90"/>
      <c r="G23" s="88"/>
      <c r="H23" s="90"/>
      <c r="I23" s="24"/>
      <c r="J23" s="79">
        <v>5</v>
      </c>
      <c r="K23" s="80" t="s">
        <v>48</v>
      </c>
      <c r="L23" s="3">
        <v>899872.1</v>
      </c>
      <c r="M23" s="3">
        <v>0</v>
      </c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22"/>
      <c r="Z23" s="185"/>
      <c r="AA23" s="5"/>
      <c r="AI23" s="2"/>
    </row>
    <row r="24" spans="1:38" ht="16.5" customHeight="1" x14ac:dyDescent="0.25">
      <c r="A24" s="75" t="s">
        <v>44</v>
      </c>
      <c r="B24" s="76" t="s">
        <v>91</v>
      </c>
      <c r="C24" s="88"/>
      <c r="D24" s="89"/>
      <c r="E24" s="88"/>
      <c r="F24" s="90"/>
      <c r="G24" s="88"/>
      <c r="H24" s="90"/>
      <c r="I24" s="24"/>
      <c r="J24" s="79">
        <v>6</v>
      </c>
      <c r="K24" s="80" t="s">
        <v>50</v>
      </c>
      <c r="L24" s="3">
        <f>L17-L23</f>
        <v>40749.099999999977</v>
      </c>
      <c r="M24" s="3">
        <f>M17-M23</f>
        <v>0</v>
      </c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22"/>
      <c r="Z24" s="185"/>
      <c r="AA24" s="5"/>
    </row>
    <row r="25" spans="1:38" ht="15.75" customHeight="1" x14ac:dyDescent="0.25">
      <c r="A25" s="75" t="s">
        <v>45</v>
      </c>
      <c r="B25" s="76" t="s">
        <v>2</v>
      </c>
      <c r="C25" s="88"/>
      <c r="D25" s="89"/>
      <c r="E25" s="88"/>
      <c r="F25" s="90"/>
      <c r="G25" s="88"/>
      <c r="H25" s="90"/>
      <c r="I25" s="24"/>
      <c r="J25" s="79"/>
      <c r="K25" s="80" t="s">
        <v>51</v>
      </c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22"/>
      <c r="Z25" s="185"/>
      <c r="AA25" s="5"/>
      <c r="AI25" s="91"/>
    </row>
    <row r="26" spans="1:38" ht="15.75" customHeight="1" x14ac:dyDescent="0.25">
      <c r="A26" s="75" t="s">
        <v>46</v>
      </c>
      <c r="B26" s="76" t="s">
        <v>2</v>
      </c>
      <c r="C26" s="88"/>
      <c r="D26" s="89"/>
      <c r="E26" s="88"/>
      <c r="F26" s="90"/>
      <c r="G26" s="88"/>
      <c r="H26" s="90"/>
      <c r="I26" s="24"/>
      <c r="J26" s="79"/>
      <c r="K26" s="80" t="s">
        <v>52</v>
      </c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22"/>
      <c r="Z26" s="185"/>
      <c r="AA26" s="5"/>
      <c r="AE26" s="5"/>
      <c r="AF26" s="2"/>
      <c r="AG26" s="2"/>
      <c r="AI26" s="91"/>
    </row>
    <row r="27" spans="1:38" ht="15.75" x14ac:dyDescent="0.25">
      <c r="A27" s="75" t="s">
        <v>47</v>
      </c>
      <c r="B27" s="76" t="s">
        <v>2</v>
      </c>
      <c r="C27" s="88"/>
      <c r="D27" s="89"/>
      <c r="E27" s="88"/>
      <c r="F27" s="90"/>
      <c r="G27" s="88"/>
      <c r="H27" s="90"/>
      <c r="I27" s="24"/>
      <c r="J27" s="79" t="s">
        <v>2</v>
      </c>
      <c r="K27" s="80" t="s">
        <v>2</v>
      </c>
      <c r="L27" s="92"/>
      <c r="M27" s="92"/>
      <c r="N27" s="92"/>
      <c r="O27" s="92"/>
      <c r="P27" s="92"/>
      <c r="Q27" s="92"/>
      <c r="R27" s="92"/>
      <c r="S27" s="92"/>
      <c r="T27" s="3"/>
      <c r="U27" s="3"/>
      <c r="V27" s="3"/>
      <c r="W27" s="3"/>
      <c r="X27" s="3"/>
      <c r="Y27" s="93"/>
      <c r="AI27" s="91"/>
    </row>
    <row r="28" spans="1:38" ht="15.75" x14ac:dyDescent="0.25">
      <c r="A28" s="75"/>
      <c r="B28" s="76"/>
      <c r="C28" s="88"/>
      <c r="D28" s="89"/>
      <c r="E28" s="88"/>
      <c r="F28" s="90"/>
      <c r="G28" s="88"/>
      <c r="H28" s="90"/>
      <c r="I28" s="24"/>
      <c r="J28" s="79">
        <v>7</v>
      </c>
      <c r="K28" s="80" t="s">
        <v>55</v>
      </c>
      <c r="L28" s="3">
        <f>L19-L23</f>
        <v>26553.870000000112</v>
      </c>
      <c r="M28" s="3">
        <f>M19-M23</f>
        <v>0</v>
      </c>
      <c r="N28" s="3"/>
      <c r="O28" s="3"/>
      <c r="P28" s="3"/>
      <c r="Q28" s="3"/>
      <c r="R28" s="3"/>
      <c r="S28" s="3"/>
      <c r="T28" s="3"/>
      <c r="U28" s="3"/>
      <c r="V28" s="3"/>
      <c r="W28" s="3"/>
      <c r="X28" s="92"/>
      <c r="Y28" s="93"/>
    </row>
    <row r="29" spans="1:38" ht="15.75" x14ac:dyDescent="0.25">
      <c r="A29" s="94" t="s">
        <v>49</v>
      </c>
      <c r="B29" s="95" t="s">
        <v>36</v>
      </c>
      <c r="C29" s="85">
        <f>D29*B12*12</f>
        <v>83625.282154800007</v>
      </c>
      <c r="D29" s="96">
        <v>3.87</v>
      </c>
      <c r="E29" s="85">
        <f>F29*12*B12</f>
        <v>83625.282154799992</v>
      </c>
      <c r="F29" s="97">
        <v>3.87</v>
      </c>
      <c r="G29" s="85">
        <f>C29-E29</f>
        <v>0</v>
      </c>
      <c r="H29" s="97">
        <f>D29-F29</f>
        <v>0</v>
      </c>
      <c r="I29" s="24"/>
      <c r="J29" s="79"/>
      <c r="K29" s="80" t="s">
        <v>57</v>
      </c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3"/>
      <c r="AI29" s="4"/>
      <c r="AJ29" s="4"/>
      <c r="AK29" s="4"/>
      <c r="AL29" s="4"/>
    </row>
    <row r="30" spans="1:38" ht="15.75" x14ac:dyDescent="0.25">
      <c r="A30" s="84" t="s">
        <v>37</v>
      </c>
      <c r="B30" s="98" t="s">
        <v>38</v>
      </c>
      <c r="C30" s="88"/>
      <c r="D30" s="89"/>
      <c r="E30" s="88"/>
      <c r="F30" s="90"/>
      <c r="G30" s="88"/>
      <c r="H30" s="90"/>
      <c r="I30" s="24"/>
      <c r="J30" s="99"/>
      <c r="K30" s="100"/>
      <c r="L30" s="3"/>
      <c r="M30" s="3"/>
      <c r="N30" s="3"/>
      <c r="O30" s="3"/>
      <c r="P30" s="3"/>
      <c r="Q30" s="3"/>
      <c r="R30" s="3"/>
      <c r="S30" s="3"/>
      <c r="T30" s="92"/>
      <c r="U30" s="92"/>
      <c r="V30" s="92"/>
      <c r="W30" s="92"/>
      <c r="X30" s="92"/>
      <c r="Y30" s="93"/>
      <c r="AC30" s="182"/>
      <c r="AI30" s="4"/>
      <c r="AJ30" s="4"/>
      <c r="AK30" s="4"/>
      <c r="AL30" s="4"/>
    </row>
    <row r="31" spans="1:38" ht="15.75" x14ac:dyDescent="0.25">
      <c r="A31" s="84" t="s">
        <v>144</v>
      </c>
      <c r="B31" s="98" t="s">
        <v>40</v>
      </c>
      <c r="C31" s="88"/>
      <c r="D31" s="89"/>
      <c r="E31" s="88"/>
      <c r="F31" s="90"/>
      <c r="G31" s="88"/>
      <c r="H31" s="90"/>
      <c r="I31" s="24"/>
      <c r="J31" s="101" t="s">
        <v>108</v>
      </c>
      <c r="K31" s="63" t="s">
        <v>195</v>
      </c>
      <c r="L31" s="102">
        <f>L13+L28</f>
        <v>-5861.7219999997615</v>
      </c>
      <c r="M31" s="102">
        <f>M13+M28</f>
        <v>379.56999999999971</v>
      </c>
      <c r="N31" s="102"/>
      <c r="O31" s="102"/>
      <c r="P31" s="102"/>
      <c r="Q31" s="102"/>
      <c r="R31" s="102"/>
      <c r="S31" s="102"/>
      <c r="T31" s="3"/>
      <c r="U31" s="3"/>
      <c r="V31" s="3"/>
      <c r="W31" s="3"/>
      <c r="X31" s="3"/>
      <c r="Y31" s="22"/>
      <c r="AI31" s="4"/>
      <c r="AJ31" s="4"/>
      <c r="AK31" s="4"/>
      <c r="AL31" s="4"/>
    </row>
    <row r="32" spans="1:38" ht="15.75" x14ac:dyDescent="0.25">
      <c r="A32" s="84" t="s">
        <v>145</v>
      </c>
      <c r="B32" s="98" t="s">
        <v>53</v>
      </c>
      <c r="C32" s="88"/>
      <c r="D32" s="89"/>
      <c r="E32" s="88"/>
      <c r="F32" s="90"/>
      <c r="G32" s="88"/>
      <c r="H32" s="90"/>
      <c r="I32" s="24"/>
      <c r="J32" s="79"/>
      <c r="K32" s="63" t="s">
        <v>2</v>
      </c>
      <c r="L32" s="3"/>
      <c r="M32" s="3"/>
      <c r="N32" s="92"/>
      <c r="O32" s="92"/>
      <c r="P32" s="92"/>
      <c r="Q32" s="92"/>
      <c r="R32" s="92"/>
      <c r="S32" s="92"/>
      <c r="T32" s="3"/>
      <c r="U32" s="3"/>
      <c r="V32" s="3"/>
      <c r="W32" s="3"/>
      <c r="X32" s="3"/>
      <c r="Y32" s="22"/>
      <c r="AI32" s="4"/>
      <c r="AJ32" s="4"/>
      <c r="AK32" s="4"/>
      <c r="AL32" s="4"/>
    </row>
    <row r="33" spans="1:38" ht="15.75" x14ac:dyDescent="0.25">
      <c r="A33" s="84" t="s">
        <v>146</v>
      </c>
      <c r="B33" s="98" t="s">
        <v>54</v>
      </c>
      <c r="C33" s="88"/>
      <c r="D33" s="89"/>
      <c r="E33" s="88"/>
      <c r="F33" s="90"/>
      <c r="G33" s="88"/>
      <c r="H33" s="90"/>
      <c r="I33" s="24"/>
      <c r="J33" s="79"/>
      <c r="K33" s="63" t="s">
        <v>118</v>
      </c>
      <c r="L33" s="103"/>
      <c r="M33" s="103"/>
      <c r="N33" s="92"/>
      <c r="O33" s="92"/>
      <c r="P33" s="92"/>
      <c r="Q33" s="92"/>
      <c r="R33" s="92"/>
      <c r="S33" s="92"/>
      <c r="T33" s="3"/>
      <c r="U33" s="3"/>
      <c r="V33" s="3"/>
      <c r="W33" s="3"/>
      <c r="X33" s="3"/>
      <c r="Y33" s="22"/>
      <c r="AI33" s="4"/>
      <c r="AJ33" s="5"/>
      <c r="AK33" s="4"/>
      <c r="AL33" s="4"/>
    </row>
    <row r="34" spans="1:38" ht="15.75" x14ac:dyDescent="0.25">
      <c r="A34" s="84" t="s">
        <v>147</v>
      </c>
      <c r="B34" s="98" t="s">
        <v>56</v>
      </c>
      <c r="C34" s="88"/>
      <c r="D34" s="89"/>
      <c r="E34" s="88"/>
      <c r="F34" s="90"/>
      <c r="G34" s="88"/>
      <c r="H34" s="90"/>
      <c r="I34" s="24"/>
      <c r="J34" s="79"/>
      <c r="K34" s="63" t="s">
        <v>119</v>
      </c>
      <c r="L34" s="104">
        <f>11786.13+14442</f>
        <v>26228.129999999997</v>
      </c>
      <c r="M34" s="104"/>
      <c r="N34" s="105"/>
      <c r="O34" s="105"/>
      <c r="P34" s="105"/>
      <c r="Q34" s="105"/>
      <c r="R34" s="105"/>
      <c r="S34" s="105"/>
      <c r="T34" s="3"/>
      <c r="U34" s="3"/>
      <c r="V34" s="3"/>
      <c r="W34" s="3"/>
      <c r="X34" s="3"/>
      <c r="Y34" s="22"/>
      <c r="AE34" s="5"/>
      <c r="AI34" s="4"/>
      <c r="AJ34" s="4"/>
      <c r="AK34" s="4"/>
      <c r="AL34" s="4"/>
    </row>
    <row r="35" spans="1:38" ht="15.75" x14ac:dyDescent="0.25">
      <c r="A35" s="84" t="s">
        <v>148</v>
      </c>
      <c r="B35" s="98" t="s">
        <v>58</v>
      </c>
      <c r="C35" s="88"/>
      <c r="D35" s="89"/>
      <c r="E35" s="88"/>
      <c r="F35" s="90"/>
      <c r="G35" s="88"/>
      <c r="H35" s="90"/>
      <c r="I35" s="24"/>
      <c r="J35" s="79"/>
      <c r="K35" s="106"/>
      <c r="L35" s="107"/>
      <c r="M35" s="108"/>
      <c r="N35" s="80"/>
      <c r="O35" s="92"/>
      <c r="P35" s="92"/>
      <c r="Q35" s="92"/>
      <c r="R35" s="92"/>
      <c r="S35" s="92"/>
      <c r="T35" s="3"/>
      <c r="U35" s="3"/>
      <c r="V35" s="3"/>
      <c r="W35" s="3"/>
      <c r="X35" s="3"/>
      <c r="Y35" s="22"/>
      <c r="AI35" s="4"/>
      <c r="AJ35" s="4"/>
      <c r="AK35" s="4"/>
      <c r="AL35" s="4"/>
    </row>
    <row r="36" spans="1:38" ht="15.75" x14ac:dyDescent="0.25">
      <c r="A36" s="75" t="s">
        <v>43</v>
      </c>
      <c r="B36" s="98" t="s">
        <v>59</v>
      </c>
      <c r="C36" s="88"/>
      <c r="D36" s="89"/>
      <c r="E36" s="88"/>
      <c r="F36" s="90"/>
      <c r="G36" s="88"/>
      <c r="H36" s="90"/>
      <c r="I36" s="24"/>
      <c r="J36" s="79"/>
      <c r="K36" s="109" t="s">
        <v>196</v>
      </c>
      <c r="L36" s="108">
        <v>2261.02</v>
      </c>
      <c r="M36" s="108"/>
      <c r="N36" s="80"/>
      <c r="O36" s="92"/>
      <c r="P36" s="92"/>
      <c r="Q36" s="92"/>
      <c r="R36" s="92"/>
      <c r="S36" s="92"/>
      <c r="T36" s="3"/>
      <c r="U36" s="3"/>
      <c r="V36" s="3"/>
      <c r="W36" s="3"/>
      <c r="X36" s="3"/>
      <c r="Y36" s="22"/>
      <c r="AE36" s="5"/>
      <c r="AI36" s="4"/>
      <c r="AJ36" s="4"/>
      <c r="AK36" s="4"/>
      <c r="AL36" s="4"/>
    </row>
    <row r="37" spans="1:38" ht="15.75" x14ac:dyDescent="0.25">
      <c r="A37" s="75" t="s">
        <v>44</v>
      </c>
      <c r="B37" s="98" t="s">
        <v>60</v>
      </c>
      <c r="C37" s="88"/>
      <c r="D37" s="89"/>
      <c r="E37" s="88"/>
      <c r="F37" s="90"/>
      <c r="G37" s="88"/>
      <c r="H37" s="90"/>
      <c r="I37" s="24"/>
      <c r="J37" s="79"/>
      <c r="K37" s="110"/>
      <c r="L37" s="111"/>
      <c r="M37" s="111"/>
      <c r="N37" s="92"/>
      <c r="O37" s="92"/>
      <c r="P37" s="92"/>
      <c r="Q37" s="92"/>
      <c r="R37" s="92"/>
      <c r="S37" s="92"/>
      <c r="T37" s="3"/>
      <c r="U37" s="3"/>
      <c r="V37" s="3"/>
      <c r="W37" s="3"/>
      <c r="X37" s="3"/>
      <c r="Y37" s="22"/>
      <c r="AE37" s="5"/>
    </row>
    <row r="38" spans="1:38" ht="15.75" x14ac:dyDescent="0.25">
      <c r="A38" s="75" t="s">
        <v>45</v>
      </c>
      <c r="B38" s="98" t="s">
        <v>61</v>
      </c>
      <c r="C38" s="88"/>
      <c r="D38" s="89"/>
      <c r="E38" s="88"/>
      <c r="F38" s="90"/>
      <c r="G38" s="88"/>
      <c r="H38" s="90"/>
      <c r="I38" s="24"/>
      <c r="J38" s="79"/>
      <c r="K38" s="63"/>
      <c r="L38" s="112"/>
      <c r="M38" s="112"/>
      <c r="N38" s="92"/>
      <c r="O38" s="92"/>
      <c r="P38" s="92"/>
      <c r="Q38" s="92"/>
      <c r="R38" s="92"/>
      <c r="S38" s="92"/>
      <c r="T38" s="3"/>
      <c r="U38" s="3"/>
      <c r="V38" s="3"/>
      <c r="W38" s="3"/>
      <c r="X38" s="3"/>
      <c r="Y38" s="22"/>
      <c r="AE38" s="5"/>
    </row>
    <row r="39" spans="1:38" ht="15.75" x14ac:dyDescent="0.25">
      <c r="A39" s="75" t="s">
        <v>46</v>
      </c>
      <c r="B39" s="98" t="s">
        <v>62</v>
      </c>
      <c r="C39" s="88"/>
      <c r="D39" s="89"/>
      <c r="E39" s="88"/>
      <c r="F39" s="90"/>
      <c r="G39" s="88"/>
      <c r="H39" s="90"/>
      <c r="I39" s="24"/>
      <c r="J39" s="79"/>
      <c r="K39" s="113" t="s">
        <v>185</v>
      </c>
      <c r="L39" s="3"/>
      <c r="M39" s="3"/>
      <c r="N39" s="92"/>
      <c r="O39" s="92"/>
      <c r="P39" s="92"/>
      <c r="Q39" s="92"/>
      <c r="R39" s="92"/>
      <c r="S39" s="92"/>
      <c r="T39" s="3"/>
      <c r="U39" s="3"/>
      <c r="V39" s="3"/>
      <c r="W39" s="3"/>
      <c r="X39" s="3"/>
      <c r="Y39" s="22"/>
      <c r="AE39" s="5"/>
    </row>
    <row r="40" spans="1:38" ht="15.75" x14ac:dyDescent="0.25">
      <c r="A40" s="75" t="s">
        <v>47</v>
      </c>
      <c r="B40" s="98" t="s">
        <v>63</v>
      </c>
      <c r="C40" s="88"/>
      <c r="D40" s="89"/>
      <c r="E40" s="88"/>
      <c r="F40" s="90"/>
      <c r="G40" s="88"/>
      <c r="H40" s="90"/>
      <c r="I40" s="24"/>
      <c r="J40" s="79"/>
      <c r="K40" s="63" t="s">
        <v>119</v>
      </c>
      <c r="L40" s="102">
        <f>L34-L36-L37</f>
        <v>23967.109999999997</v>
      </c>
      <c r="M40" s="102"/>
      <c r="N40" s="92"/>
      <c r="O40" s="92"/>
      <c r="P40" s="92"/>
      <c r="Q40" s="92"/>
      <c r="R40" s="92"/>
      <c r="S40" s="92"/>
      <c r="T40" s="3"/>
      <c r="U40" s="3"/>
      <c r="V40" s="3"/>
      <c r="W40" s="3"/>
      <c r="X40" s="3"/>
      <c r="Y40" s="22"/>
      <c r="AE40" s="5"/>
      <c r="AF40" s="2"/>
      <c r="AG40" s="2"/>
    </row>
    <row r="41" spans="1:38" ht="15.75" x14ac:dyDescent="0.25">
      <c r="A41" s="75"/>
      <c r="B41" s="98" t="s">
        <v>65</v>
      </c>
      <c r="C41" s="88"/>
      <c r="D41" s="89"/>
      <c r="E41" s="88"/>
      <c r="F41" s="90"/>
      <c r="G41" s="88"/>
      <c r="H41" s="90"/>
      <c r="I41" s="24"/>
      <c r="J41" s="79"/>
      <c r="K41" s="63"/>
      <c r="L41" s="92"/>
      <c r="M41" s="92"/>
      <c r="N41" s="92"/>
      <c r="O41" s="92"/>
      <c r="P41" s="92"/>
      <c r="Q41" s="92"/>
      <c r="R41" s="92"/>
      <c r="S41" s="92"/>
      <c r="T41" s="3"/>
      <c r="U41" s="3"/>
      <c r="V41" s="3"/>
      <c r="W41" s="3"/>
      <c r="X41" s="3"/>
      <c r="Y41" s="22"/>
      <c r="AE41" s="5"/>
    </row>
    <row r="42" spans="1:38" ht="15.75" x14ac:dyDescent="0.25">
      <c r="A42" s="75"/>
      <c r="B42" s="98" t="s">
        <v>66</v>
      </c>
      <c r="C42" s="88"/>
      <c r="D42" s="89"/>
      <c r="E42" s="88"/>
      <c r="F42" s="90"/>
      <c r="G42" s="88"/>
      <c r="H42" s="90"/>
      <c r="I42" s="24"/>
      <c r="J42" s="79"/>
      <c r="K42" s="63" t="s">
        <v>64</v>
      </c>
      <c r="L42" s="92"/>
      <c r="M42" s="92"/>
      <c r="N42" s="92"/>
      <c r="O42" s="92"/>
      <c r="P42" s="92"/>
      <c r="Q42" s="92"/>
      <c r="R42" s="92"/>
      <c r="S42" s="92"/>
      <c r="T42" s="3"/>
      <c r="U42" s="3"/>
      <c r="V42" s="3"/>
      <c r="W42" s="3"/>
      <c r="X42" s="3"/>
      <c r="Y42" s="22"/>
      <c r="AE42" s="5"/>
    </row>
    <row r="43" spans="1:38" ht="16.5" thickBot="1" x14ac:dyDescent="0.3">
      <c r="A43" s="81"/>
      <c r="B43" s="81"/>
      <c r="C43" s="114"/>
      <c r="D43" s="115"/>
      <c r="E43" s="114"/>
      <c r="F43" s="116"/>
      <c r="G43" s="114"/>
      <c r="H43" s="116"/>
      <c r="I43" s="24"/>
      <c r="J43" s="117"/>
      <c r="K43" s="118" t="s">
        <v>184</v>
      </c>
      <c r="L43" s="118"/>
      <c r="M43" s="118"/>
      <c r="N43" s="118"/>
      <c r="O43" s="118"/>
      <c r="P43" s="118"/>
      <c r="Q43" s="118"/>
      <c r="R43" s="118"/>
      <c r="S43" s="118"/>
      <c r="T43" s="119"/>
      <c r="U43" s="119"/>
      <c r="V43" s="119"/>
      <c r="W43" s="119"/>
      <c r="X43" s="119"/>
      <c r="Y43" s="120"/>
      <c r="AE43" s="5"/>
    </row>
    <row r="44" spans="1:38" ht="15.75" x14ac:dyDescent="0.25">
      <c r="A44" s="94" t="s">
        <v>67</v>
      </c>
      <c r="B44" s="121" t="s">
        <v>68</v>
      </c>
      <c r="C44" s="85">
        <f>D44*B12*12</f>
        <v>28955.524053600002</v>
      </c>
      <c r="D44" s="96">
        <v>1.34</v>
      </c>
      <c r="E44" s="85">
        <f>F44*12*B12</f>
        <v>28955.524053600002</v>
      </c>
      <c r="F44" s="97">
        <v>1.34</v>
      </c>
      <c r="G44" s="85">
        <f>C44-E44</f>
        <v>0</v>
      </c>
      <c r="H44" s="97">
        <f>D44-F44</f>
        <v>0</v>
      </c>
      <c r="I44" s="24"/>
      <c r="K44" s="23"/>
      <c r="L44" s="23"/>
      <c r="M44" s="23"/>
      <c r="N44" s="23"/>
      <c r="O44" s="23"/>
      <c r="P44" s="23"/>
      <c r="Q44" s="23"/>
      <c r="R44" s="23"/>
      <c r="S44" s="23"/>
      <c r="T44" s="25"/>
      <c r="U44" s="25"/>
      <c r="V44" s="25"/>
      <c r="W44" s="25"/>
      <c r="X44" s="25"/>
      <c r="Y44" s="23"/>
      <c r="AE44" s="5"/>
    </row>
    <row r="45" spans="1:38" ht="15.75" x14ac:dyDescent="0.25">
      <c r="A45" s="84" t="s">
        <v>69</v>
      </c>
      <c r="B45" s="76" t="s">
        <v>70</v>
      </c>
      <c r="C45" s="122"/>
      <c r="D45" s="9" t="s">
        <v>2</v>
      </c>
      <c r="E45" s="122"/>
      <c r="F45" s="86" t="s">
        <v>2</v>
      </c>
      <c r="G45" s="122"/>
      <c r="H45" s="86" t="s">
        <v>2</v>
      </c>
      <c r="I45" s="24"/>
      <c r="K45" s="23" t="s">
        <v>2</v>
      </c>
      <c r="L45" s="23"/>
      <c r="M45" s="23"/>
      <c r="N45" s="23"/>
      <c r="O45" s="23"/>
      <c r="P45" s="23"/>
      <c r="Q45" s="23"/>
      <c r="R45" s="23"/>
      <c r="S45" s="23"/>
      <c r="T45" s="25"/>
      <c r="U45" s="25"/>
      <c r="V45" s="25"/>
      <c r="W45" s="25"/>
      <c r="X45" s="23"/>
      <c r="Y45" s="23"/>
      <c r="AE45" s="5"/>
    </row>
    <row r="46" spans="1:38" ht="15.75" x14ac:dyDescent="0.25">
      <c r="A46" s="84" t="s">
        <v>37</v>
      </c>
      <c r="B46" s="76" t="s">
        <v>71</v>
      </c>
      <c r="C46" s="122"/>
      <c r="D46" s="9"/>
      <c r="E46" s="122"/>
      <c r="F46" s="86"/>
      <c r="G46" s="122"/>
      <c r="H46" s="86"/>
      <c r="I46" s="24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AE46" s="5"/>
    </row>
    <row r="47" spans="1:38" ht="15.75" x14ac:dyDescent="0.25">
      <c r="A47" s="84"/>
      <c r="B47" s="76"/>
      <c r="C47" s="122"/>
      <c r="D47" s="9"/>
      <c r="E47" s="122"/>
      <c r="F47" s="86"/>
      <c r="G47" s="122"/>
      <c r="H47" s="86"/>
      <c r="I47" s="24"/>
      <c r="K47" s="23" t="s">
        <v>197</v>
      </c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AD47" s="183"/>
      <c r="AE47" s="184"/>
    </row>
    <row r="48" spans="1:38" ht="15.75" x14ac:dyDescent="0.25">
      <c r="A48" s="94" t="s">
        <v>141</v>
      </c>
      <c r="B48" s="121"/>
      <c r="C48" s="85">
        <f>D48*B12*12</f>
        <v>49267.608091199996</v>
      </c>
      <c r="D48" s="96">
        <v>2.2799999999999998</v>
      </c>
      <c r="E48" s="85">
        <f>F48*12*B12</f>
        <v>49267.608091199996</v>
      </c>
      <c r="F48" s="97">
        <v>2.2799999999999998</v>
      </c>
      <c r="G48" s="85">
        <f>C48-E48</f>
        <v>0</v>
      </c>
      <c r="H48" s="97">
        <f>D48-F48</f>
        <v>0</v>
      </c>
      <c r="I48" s="24"/>
      <c r="K48" s="23"/>
      <c r="L48" s="23"/>
      <c r="M48" s="23"/>
      <c r="N48" s="23"/>
      <c r="O48" s="23"/>
      <c r="P48" s="23"/>
      <c r="Q48" s="23"/>
      <c r="R48" s="23"/>
      <c r="S48" s="23"/>
      <c r="T48" s="25"/>
      <c r="U48" s="25"/>
      <c r="V48" s="25"/>
      <c r="W48" s="25"/>
      <c r="X48" s="25"/>
      <c r="Y48" s="25"/>
      <c r="AE48" s="5"/>
    </row>
    <row r="49" spans="1:31" ht="15.75" x14ac:dyDescent="0.25">
      <c r="A49" s="84" t="s">
        <v>142</v>
      </c>
      <c r="B49" s="76" t="s">
        <v>72</v>
      </c>
      <c r="C49" s="122"/>
      <c r="D49" s="9"/>
      <c r="E49" s="122"/>
      <c r="F49" s="86"/>
      <c r="G49" s="122"/>
      <c r="H49" s="86"/>
      <c r="I49" s="24"/>
      <c r="K49" s="23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AE49" s="5"/>
    </row>
    <row r="50" spans="1:31" ht="15.75" x14ac:dyDescent="0.25">
      <c r="A50" s="124" t="s">
        <v>143</v>
      </c>
      <c r="B50" s="125"/>
      <c r="C50" s="126"/>
      <c r="D50" s="127"/>
      <c r="E50" s="126"/>
      <c r="F50" s="128"/>
      <c r="G50" s="126"/>
      <c r="H50" s="128"/>
      <c r="I50" s="87"/>
      <c r="K50" s="23"/>
      <c r="N50" s="2"/>
      <c r="O50" s="2"/>
      <c r="P50" s="2"/>
      <c r="Q50" s="2"/>
      <c r="R50" s="2"/>
      <c r="S50" s="2"/>
      <c r="T50" s="25"/>
      <c r="U50" s="25"/>
      <c r="V50" s="25"/>
      <c r="W50" s="25"/>
      <c r="AE50" s="5"/>
    </row>
    <row r="51" spans="1:31" x14ac:dyDescent="0.25">
      <c r="A51" s="94" t="s">
        <v>149</v>
      </c>
      <c r="B51" s="76" t="s">
        <v>73</v>
      </c>
      <c r="C51" s="85">
        <f>D51*1800.7*12</f>
        <v>125544.80399999999</v>
      </c>
      <c r="D51" s="9">
        <v>5.81</v>
      </c>
      <c r="E51" s="85">
        <v>125544.8</v>
      </c>
      <c r="F51" s="86">
        <f>E51/12/B12</f>
        <v>5.8099460292477145</v>
      </c>
      <c r="G51" s="85">
        <f>C51-E51</f>
        <v>3.999999986262992E-3</v>
      </c>
      <c r="H51" s="97">
        <f>D51-F51</f>
        <v>5.3970752285081858E-5</v>
      </c>
      <c r="I51" s="24"/>
    </row>
    <row r="52" spans="1:31" x14ac:dyDescent="0.25">
      <c r="A52" s="84" t="s">
        <v>150</v>
      </c>
      <c r="B52" s="76" t="s">
        <v>74</v>
      </c>
      <c r="C52" s="122"/>
      <c r="D52" s="9"/>
      <c r="E52" s="122"/>
      <c r="F52" s="86"/>
      <c r="G52" s="122"/>
      <c r="H52" s="86"/>
      <c r="I52" s="24"/>
    </row>
    <row r="53" spans="1:31" x14ac:dyDescent="0.25">
      <c r="A53" s="84" t="s">
        <v>151</v>
      </c>
      <c r="B53" s="76" t="s">
        <v>94</v>
      </c>
      <c r="C53" s="88"/>
      <c r="D53" s="89"/>
      <c r="E53" s="88"/>
      <c r="F53" s="90"/>
      <c r="G53" s="88"/>
      <c r="H53" s="90"/>
      <c r="I53" s="24"/>
    </row>
    <row r="54" spans="1:31" x14ac:dyDescent="0.25">
      <c r="A54" s="75" t="s">
        <v>43</v>
      </c>
      <c r="B54" s="76" t="s">
        <v>93</v>
      </c>
      <c r="C54" s="88"/>
      <c r="D54" s="89"/>
      <c r="E54" s="88"/>
      <c r="F54" s="90"/>
      <c r="G54" s="88"/>
      <c r="H54" s="90"/>
      <c r="I54" s="24"/>
    </row>
    <row r="55" spans="1:31" x14ac:dyDescent="0.25">
      <c r="A55" s="75" t="s">
        <v>44</v>
      </c>
      <c r="B55" s="76" t="s">
        <v>75</v>
      </c>
      <c r="C55" s="88"/>
      <c r="D55" s="89"/>
      <c r="E55" s="88"/>
      <c r="F55" s="90"/>
      <c r="G55" s="88"/>
      <c r="H55" s="90"/>
      <c r="I55" s="24"/>
    </row>
    <row r="56" spans="1:31" x14ac:dyDescent="0.25">
      <c r="A56" s="75" t="s">
        <v>45</v>
      </c>
      <c r="B56" s="76" t="s">
        <v>76</v>
      </c>
      <c r="C56" s="88"/>
      <c r="D56" s="89"/>
      <c r="E56" s="88"/>
      <c r="F56" s="90"/>
      <c r="G56" s="88"/>
      <c r="H56" s="90"/>
      <c r="I56" s="24"/>
    </row>
    <row r="57" spans="1:31" x14ac:dyDescent="0.25">
      <c r="A57" s="75" t="s">
        <v>46</v>
      </c>
      <c r="B57" s="76" t="s">
        <v>77</v>
      </c>
      <c r="C57" s="88"/>
      <c r="D57" s="89"/>
      <c r="E57" s="88"/>
      <c r="F57" s="90"/>
      <c r="G57" s="88"/>
      <c r="H57" s="90"/>
      <c r="I57" s="87"/>
    </row>
    <row r="58" spans="1:31" x14ac:dyDescent="0.25">
      <c r="A58" s="75" t="s">
        <v>47</v>
      </c>
      <c r="B58" s="76" t="s">
        <v>78</v>
      </c>
      <c r="C58" s="88"/>
      <c r="D58" s="89"/>
      <c r="E58" s="88"/>
      <c r="F58" s="90"/>
      <c r="G58" s="88"/>
      <c r="H58" s="90"/>
      <c r="I58" s="87"/>
    </row>
    <row r="59" spans="1:31" x14ac:dyDescent="0.25">
      <c r="A59" s="75"/>
      <c r="B59" s="76" t="s">
        <v>79</v>
      </c>
      <c r="C59" s="88"/>
      <c r="D59" s="89"/>
      <c r="E59" s="88"/>
      <c r="F59" s="90"/>
      <c r="G59" s="88"/>
      <c r="H59" s="90"/>
      <c r="I59" s="87"/>
      <c r="AE59" s="5"/>
    </row>
    <row r="60" spans="1:31" x14ac:dyDescent="0.25">
      <c r="A60" s="75"/>
      <c r="B60" s="76" t="s">
        <v>80</v>
      </c>
      <c r="C60" s="88"/>
      <c r="D60" s="89"/>
      <c r="E60" s="88"/>
      <c r="F60" s="90"/>
      <c r="G60" s="88"/>
      <c r="H60" s="90"/>
      <c r="I60" s="87"/>
    </row>
    <row r="61" spans="1:31" x14ac:dyDescent="0.25">
      <c r="A61" s="75"/>
      <c r="B61" s="76" t="s">
        <v>81</v>
      </c>
      <c r="C61" s="88"/>
      <c r="D61" s="89"/>
      <c r="E61" s="88"/>
      <c r="F61" s="90"/>
      <c r="G61" s="88"/>
      <c r="H61" s="90"/>
      <c r="I61" s="87"/>
      <c r="AE61" s="5"/>
    </row>
    <row r="62" spans="1:31" x14ac:dyDescent="0.25">
      <c r="A62" s="94" t="s">
        <v>152</v>
      </c>
      <c r="B62" s="121" t="s">
        <v>82</v>
      </c>
      <c r="C62" s="85">
        <f>D62*B12*12</f>
        <v>193829.14235880002</v>
      </c>
      <c r="D62" s="96">
        <v>8.9700000000000006</v>
      </c>
      <c r="E62" s="85">
        <f>F62*12*B12</f>
        <v>193829.14235880002</v>
      </c>
      <c r="F62" s="97">
        <v>8.9700000000000006</v>
      </c>
      <c r="G62" s="85">
        <f>C62-E62</f>
        <v>0</v>
      </c>
      <c r="H62" s="97">
        <f>D62-F62</f>
        <v>0</v>
      </c>
      <c r="I62" s="24"/>
      <c r="AE62" s="5"/>
    </row>
    <row r="63" spans="1:31" x14ac:dyDescent="0.25">
      <c r="A63" s="84" t="s">
        <v>153</v>
      </c>
      <c r="B63" s="76" t="s">
        <v>84</v>
      </c>
      <c r="C63" s="122"/>
      <c r="D63" s="9"/>
      <c r="E63" s="122"/>
      <c r="F63" s="86"/>
      <c r="G63" s="122"/>
      <c r="H63" s="86"/>
      <c r="I63" s="87"/>
      <c r="AE63" s="5"/>
    </row>
    <row r="64" spans="1:31" x14ac:dyDescent="0.25">
      <c r="A64" s="84" t="s">
        <v>154</v>
      </c>
      <c r="B64" s="76" t="s">
        <v>85</v>
      </c>
      <c r="C64" s="122"/>
      <c r="D64" s="9"/>
      <c r="E64" s="122"/>
      <c r="F64" s="86"/>
      <c r="G64" s="122"/>
      <c r="H64" s="86"/>
      <c r="I64" s="87"/>
      <c r="AE64" s="5"/>
    </row>
    <row r="65" spans="1:31" x14ac:dyDescent="0.25">
      <c r="A65" s="75"/>
      <c r="B65" s="76"/>
      <c r="C65" s="88"/>
      <c r="D65" s="89"/>
      <c r="E65" s="88"/>
      <c r="F65" s="90"/>
      <c r="G65" s="88"/>
      <c r="H65" s="90"/>
      <c r="I65" s="87"/>
      <c r="AE65" s="5"/>
    </row>
    <row r="66" spans="1:31" x14ac:dyDescent="0.25">
      <c r="A66" s="129" t="s">
        <v>86</v>
      </c>
      <c r="B66" s="121" t="s">
        <v>160</v>
      </c>
      <c r="C66" s="130"/>
      <c r="D66" s="131"/>
      <c r="E66" s="130"/>
      <c r="F66" s="132"/>
      <c r="G66" s="130"/>
      <c r="H66" s="132"/>
      <c r="I66" s="87"/>
      <c r="AE66" s="5"/>
    </row>
    <row r="67" spans="1:31" x14ac:dyDescent="0.25">
      <c r="A67" s="133" t="s">
        <v>83</v>
      </c>
      <c r="B67" s="76" t="s">
        <v>161</v>
      </c>
      <c r="C67" s="88"/>
      <c r="D67" s="87"/>
      <c r="E67" s="88"/>
      <c r="F67" s="90"/>
      <c r="G67" s="88"/>
      <c r="H67" s="90"/>
      <c r="I67" s="24"/>
      <c r="AE67" s="5"/>
    </row>
    <row r="68" spans="1:31" x14ac:dyDescent="0.25">
      <c r="A68" s="134" t="s">
        <v>112</v>
      </c>
      <c r="B68" s="76" t="s">
        <v>162</v>
      </c>
      <c r="C68" s="88"/>
      <c r="D68" s="87"/>
      <c r="E68" s="88"/>
      <c r="F68" s="90"/>
      <c r="G68" s="88"/>
      <c r="H68" s="90"/>
      <c r="I68" s="24"/>
      <c r="AE68" s="5"/>
    </row>
    <row r="69" spans="1:31" x14ac:dyDescent="0.25">
      <c r="A69" s="75"/>
      <c r="B69" s="76" t="s">
        <v>155</v>
      </c>
      <c r="C69" s="88"/>
      <c r="D69" s="87"/>
      <c r="E69" s="88"/>
      <c r="F69" s="90"/>
      <c r="G69" s="88"/>
      <c r="H69" s="90"/>
      <c r="I69" s="24"/>
      <c r="AE69" s="5"/>
    </row>
    <row r="70" spans="1:31" x14ac:dyDescent="0.25">
      <c r="A70" s="75"/>
      <c r="B70" s="76" t="s">
        <v>156</v>
      </c>
      <c r="C70" s="88"/>
      <c r="D70" s="87"/>
      <c r="E70" s="88"/>
      <c r="F70" s="90"/>
      <c r="G70" s="88"/>
      <c r="H70" s="90"/>
      <c r="I70" s="24"/>
      <c r="AE70" s="5"/>
    </row>
    <row r="71" spans="1:31" x14ac:dyDescent="0.25">
      <c r="A71" s="75"/>
      <c r="B71" s="76" t="s">
        <v>157</v>
      </c>
      <c r="C71" s="88"/>
      <c r="D71" s="87"/>
      <c r="E71" s="88"/>
      <c r="F71" s="90"/>
      <c r="G71" s="88"/>
      <c r="H71" s="90"/>
      <c r="I71" s="24"/>
      <c r="AE71" s="5"/>
    </row>
    <row r="72" spans="1:31" x14ac:dyDescent="0.25">
      <c r="A72" s="75"/>
      <c r="B72" s="76" t="s">
        <v>158</v>
      </c>
      <c r="C72" s="88"/>
      <c r="D72" s="87"/>
      <c r="E72" s="88"/>
      <c r="F72" s="90"/>
      <c r="G72" s="88"/>
      <c r="H72" s="90"/>
      <c r="I72" s="87"/>
      <c r="AD72" s="183"/>
      <c r="AE72" s="184"/>
    </row>
    <row r="73" spans="1:31" x14ac:dyDescent="0.25">
      <c r="A73" s="75"/>
      <c r="B73" s="76" t="s">
        <v>159</v>
      </c>
      <c r="C73" s="88"/>
      <c r="D73" s="87"/>
      <c r="E73" s="88"/>
      <c r="F73" s="90"/>
      <c r="G73" s="88"/>
      <c r="H73" s="90"/>
      <c r="I73" s="24"/>
      <c r="AE73" s="5"/>
    </row>
    <row r="74" spans="1:31" x14ac:dyDescent="0.25">
      <c r="A74" s="75"/>
      <c r="B74" s="76"/>
      <c r="C74" s="88"/>
      <c r="D74" s="87"/>
      <c r="E74" s="88"/>
      <c r="F74" s="90"/>
      <c r="G74" s="88"/>
      <c r="H74" s="90"/>
      <c r="I74" s="24"/>
      <c r="AE74" s="5"/>
    </row>
    <row r="75" spans="1:31" x14ac:dyDescent="0.25">
      <c r="A75" s="75"/>
      <c r="B75" s="76"/>
      <c r="C75" s="88"/>
      <c r="D75" s="87"/>
      <c r="E75" s="88"/>
      <c r="F75" s="90"/>
      <c r="G75" s="88"/>
      <c r="H75" s="90"/>
      <c r="I75" s="24"/>
      <c r="AE75" s="5"/>
    </row>
    <row r="76" spans="1:31" x14ac:dyDescent="0.25">
      <c r="A76" s="75"/>
      <c r="B76" s="76"/>
      <c r="C76" s="88"/>
      <c r="D76" s="87"/>
      <c r="E76" s="88"/>
      <c r="F76" s="90"/>
      <c r="G76" s="88"/>
      <c r="H76" s="90"/>
      <c r="I76" s="24"/>
      <c r="AE76" s="5"/>
    </row>
    <row r="77" spans="1:31" x14ac:dyDescent="0.25">
      <c r="A77" s="75"/>
      <c r="B77" s="76"/>
      <c r="C77" s="88"/>
      <c r="D77" s="87"/>
      <c r="E77" s="88"/>
      <c r="F77" s="90"/>
      <c r="G77" s="88"/>
      <c r="H77" s="90"/>
      <c r="I77" s="24"/>
    </row>
    <row r="78" spans="1:31" x14ac:dyDescent="0.25">
      <c r="A78" s="75"/>
      <c r="B78" s="76"/>
      <c r="C78" s="88"/>
      <c r="D78" s="87"/>
      <c r="E78" s="88"/>
      <c r="F78" s="90"/>
      <c r="G78" s="88"/>
      <c r="H78" s="90"/>
      <c r="I78" s="24"/>
    </row>
    <row r="79" spans="1:31" x14ac:dyDescent="0.25">
      <c r="A79" s="81"/>
      <c r="B79" s="135"/>
      <c r="C79" s="114"/>
      <c r="D79" s="115"/>
      <c r="E79" s="114"/>
      <c r="F79" s="116"/>
      <c r="G79" s="114"/>
      <c r="H79" s="116"/>
      <c r="I79" s="24"/>
    </row>
    <row r="80" spans="1:31" x14ac:dyDescent="0.25">
      <c r="A80" s="136" t="s">
        <v>87</v>
      </c>
      <c r="B80" s="137" t="s">
        <v>163</v>
      </c>
      <c r="C80" s="130"/>
      <c r="D80" s="131"/>
      <c r="E80" s="130"/>
      <c r="F80" s="132"/>
      <c r="G80" s="130"/>
      <c r="H80" s="132"/>
      <c r="I80" s="24"/>
    </row>
    <row r="81" spans="1:11" x14ac:dyDescent="0.25">
      <c r="A81" s="75" t="s">
        <v>83</v>
      </c>
      <c r="B81" s="137" t="s">
        <v>164</v>
      </c>
      <c r="C81" s="88"/>
      <c r="D81" s="87"/>
      <c r="E81" s="88"/>
      <c r="F81" s="90"/>
      <c r="G81" s="88"/>
      <c r="H81" s="90"/>
      <c r="I81" s="24"/>
    </row>
    <row r="82" spans="1:11" x14ac:dyDescent="0.25">
      <c r="A82" s="75" t="s">
        <v>113</v>
      </c>
      <c r="B82" s="137" t="s">
        <v>165</v>
      </c>
      <c r="C82" s="88"/>
      <c r="D82" s="87"/>
      <c r="E82" s="88"/>
      <c r="F82" s="90"/>
      <c r="G82" s="88"/>
      <c r="H82" s="90"/>
      <c r="I82" s="24"/>
    </row>
    <row r="83" spans="1:11" x14ac:dyDescent="0.25">
      <c r="A83" s="75"/>
      <c r="B83" s="137" t="s">
        <v>166</v>
      </c>
      <c r="C83" s="88"/>
      <c r="D83" s="87"/>
      <c r="E83" s="88"/>
      <c r="F83" s="90"/>
      <c r="G83" s="88"/>
      <c r="H83" s="90"/>
      <c r="I83" s="24"/>
    </row>
    <row r="84" spans="1:11" x14ac:dyDescent="0.25">
      <c r="A84" s="75"/>
      <c r="B84" s="137" t="s">
        <v>167</v>
      </c>
      <c r="C84" s="88"/>
      <c r="D84" s="87"/>
      <c r="E84" s="88"/>
      <c r="F84" s="90"/>
      <c r="G84" s="88"/>
      <c r="H84" s="90"/>
      <c r="I84" s="24"/>
    </row>
    <row r="85" spans="1:11" x14ac:dyDescent="0.25">
      <c r="A85" s="75"/>
      <c r="B85" s="137" t="s">
        <v>156</v>
      </c>
      <c r="C85" s="88"/>
      <c r="D85" s="87"/>
      <c r="E85" s="88"/>
      <c r="F85" s="90"/>
      <c r="G85" s="88"/>
      <c r="H85" s="90"/>
      <c r="I85" s="24"/>
    </row>
    <row r="86" spans="1:11" x14ac:dyDescent="0.25">
      <c r="A86" s="75"/>
      <c r="B86" s="137" t="s">
        <v>168</v>
      </c>
      <c r="C86" s="88"/>
      <c r="D86" s="87"/>
      <c r="E86" s="88"/>
      <c r="F86" s="90"/>
      <c r="G86" s="88"/>
      <c r="H86" s="90"/>
      <c r="I86" s="24"/>
    </row>
    <row r="87" spans="1:11" x14ac:dyDescent="0.25">
      <c r="A87" s="75"/>
      <c r="B87" s="137" t="s">
        <v>157</v>
      </c>
      <c r="C87" s="88"/>
      <c r="D87" s="87"/>
      <c r="E87" s="88"/>
      <c r="F87" s="90"/>
      <c r="G87" s="88"/>
      <c r="H87" s="90"/>
      <c r="I87" s="24"/>
    </row>
    <row r="88" spans="1:11" x14ac:dyDescent="0.25">
      <c r="A88" s="81"/>
      <c r="B88" s="137" t="s">
        <v>169</v>
      </c>
      <c r="C88" s="114"/>
      <c r="D88" s="115"/>
      <c r="E88" s="114"/>
      <c r="F88" s="116"/>
      <c r="G88" s="114"/>
      <c r="H88" s="116"/>
      <c r="I88" s="24"/>
    </row>
    <row r="89" spans="1:11" x14ac:dyDescent="0.25">
      <c r="A89" s="94" t="s">
        <v>96</v>
      </c>
      <c r="B89" s="121" t="s">
        <v>98</v>
      </c>
      <c r="C89" s="85">
        <f>D89*B12*12</f>
        <v>2809.1180052</v>
      </c>
      <c r="D89" s="138">
        <v>0.13</v>
      </c>
      <c r="E89" s="85">
        <v>1052.3599999999999</v>
      </c>
      <c r="F89" s="139">
        <f>E89/12/B12</f>
        <v>4.8700980075153444E-2</v>
      </c>
      <c r="G89" s="85">
        <f>C89-E89</f>
        <v>1756.7580052000001</v>
      </c>
      <c r="H89" s="97">
        <f>D89-F89</f>
        <v>8.1299019924846561E-2</v>
      </c>
      <c r="I89" s="24"/>
      <c r="K89" s="2"/>
    </row>
    <row r="90" spans="1:11" x14ac:dyDescent="0.25">
      <c r="A90" s="124" t="s">
        <v>97</v>
      </c>
      <c r="B90" s="135" t="s">
        <v>170</v>
      </c>
      <c r="C90" s="114"/>
      <c r="D90" s="115"/>
      <c r="E90" s="114"/>
      <c r="F90" s="116"/>
      <c r="G90" s="114"/>
      <c r="H90" s="116"/>
      <c r="I90" s="24"/>
    </row>
    <row r="91" spans="1:11" x14ac:dyDescent="0.25">
      <c r="A91" s="84" t="s">
        <v>171</v>
      </c>
      <c r="B91" s="76" t="s">
        <v>72</v>
      </c>
      <c r="C91" s="122">
        <f>D91*B12*12</f>
        <v>2160.8600040000001</v>
      </c>
      <c r="D91" s="9">
        <v>0.1</v>
      </c>
      <c r="E91" s="122">
        <v>4.62</v>
      </c>
      <c r="F91" s="86">
        <f>E91/12/B12</f>
        <v>2.1380376292068202E-4</v>
      </c>
      <c r="G91" s="122">
        <f>C91-E91</f>
        <v>2156.2400040000002</v>
      </c>
      <c r="H91" s="86">
        <f>D91-F91</f>
        <v>9.9786196237079322E-2</v>
      </c>
      <c r="I91" s="24"/>
      <c r="K91" s="2"/>
    </row>
    <row r="92" spans="1:11" x14ac:dyDescent="0.25">
      <c r="A92" s="124" t="s">
        <v>129</v>
      </c>
      <c r="B92" s="76"/>
      <c r="C92" s="88"/>
      <c r="D92" s="89"/>
      <c r="E92" s="88"/>
      <c r="F92" s="90"/>
      <c r="G92" s="88"/>
      <c r="H92" s="90"/>
      <c r="I92" s="24"/>
    </row>
    <row r="93" spans="1:11" x14ac:dyDescent="0.25">
      <c r="A93" s="94" t="s">
        <v>134</v>
      </c>
      <c r="B93" s="140" t="s">
        <v>89</v>
      </c>
      <c r="C93" s="85">
        <f>D93*B12*12</f>
        <v>43865.458081199999</v>
      </c>
      <c r="D93" s="138">
        <v>2.0299999999999998</v>
      </c>
      <c r="E93" s="85">
        <v>43865.46</v>
      </c>
      <c r="F93" s="139">
        <f>E93/12/B12</f>
        <v>2.0300000887979786</v>
      </c>
      <c r="G93" s="85">
        <f>C93-E93</f>
        <v>-1.9188000005669892E-3</v>
      </c>
      <c r="H93" s="97">
        <f>D93-F93</f>
        <v>-8.879797874783435E-8</v>
      </c>
      <c r="I93" s="24"/>
    </row>
    <row r="94" spans="1:11" x14ac:dyDescent="0.25">
      <c r="A94" s="84" t="s">
        <v>95</v>
      </c>
      <c r="B94" s="141"/>
      <c r="C94" s="88"/>
      <c r="D94" s="89"/>
      <c r="E94" s="88"/>
      <c r="F94" s="90"/>
      <c r="G94" s="88"/>
      <c r="H94" s="90"/>
      <c r="I94" s="24"/>
    </row>
    <row r="95" spans="1:11" x14ac:dyDescent="0.25">
      <c r="A95" s="94" t="s">
        <v>130</v>
      </c>
      <c r="B95" s="121" t="s">
        <v>72</v>
      </c>
      <c r="C95" s="85">
        <f>D95*B12*12</f>
        <v>44297.630081999996</v>
      </c>
      <c r="D95" s="96">
        <v>2.0499999999999998</v>
      </c>
      <c r="E95" s="85">
        <v>44297.63</v>
      </c>
      <c r="F95" s="97">
        <f>E95/12/B12</f>
        <v>2.0499999962052144</v>
      </c>
      <c r="G95" s="85">
        <f>C95-E95</f>
        <v>8.1999998656101525E-5</v>
      </c>
      <c r="H95" s="97">
        <f>D95-F95</f>
        <v>3.7947853748221405E-9</v>
      </c>
      <c r="I95" s="24"/>
    </row>
    <row r="96" spans="1:11" x14ac:dyDescent="0.25">
      <c r="A96" s="84" t="s">
        <v>176</v>
      </c>
      <c r="B96" s="76"/>
      <c r="C96" s="122"/>
      <c r="D96" s="142"/>
      <c r="E96" s="122"/>
      <c r="F96" s="86"/>
      <c r="G96" s="122"/>
      <c r="H96" s="86"/>
      <c r="I96" s="87"/>
    </row>
    <row r="97" spans="1:11" x14ac:dyDescent="0.25">
      <c r="A97" s="94" t="s">
        <v>182</v>
      </c>
      <c r="B97" s="121" t="s">
        <v>72</v>
      </c>
      <c r="C97" s="85">
        <f>D97*B12*12</f>
        <v>44297.630081999996</v>
      </c>
      <c r="D97" s="96">
        <v>2.0499999999999998</v>
      </c>
      <c r="E97" s="85">
        <v>44297.63</v>
      </c>
      <c r="F97" s="97">
        <f>E97/12/B12</f>
        <v>2.0499999962052144</v>
      </c>
      <c r="G97" s="85">
        <f>C97-E97</f>
        <v>8.1999998656101525E-5</v>
      </c>
      <c r="H97" s="97">
        <f>D97-F97</f>
        <v>3.7947853748221405E-9</v>
      </c>
      <c r="I97" s="87"/>
    </row>
    <row r="98" spans="1:11" x14ac:dyDescent="0.25">
      <c r="A98" s="124" t="s">
        <v>183</v>
      </c>
      <c r="B98" s="135"/>
      <c r="C98" s="126"/>
      <c r="D98" s="127"/>
      <c r="E98" s="126"/>
      <c r="F98" s="128"/>
      <c r="G98" s="126"/>
      <c r="H98" s="128"/>
      <c r="I98" s="87"/>
    </row>
    <row r="99" spans="1:11" x14ac:dyDescent="0.25">
      <c r="A99" s="94" t="s">
        <v>177</v>
      </c>
      <c r="B99" s="121" t="s">
        <v>72</v>
      </c>
      <c r="C99" s="85">
        <f>D99*B12*12</f>
        <v>47971.092088800004</v>
      </c>
      <c r="D99" s="96">
        <v>2.2200000000000002</v>
      </c>
      <c r="E99" s="85">
        <f>F99*B12*12</f>
        <v>47971.092088800004</v>
      </c>
      <c r="F99" s="97">
        <v>2.2200000000000002</v>
      </c>
      <c r="G99" s="85">
        <f>C99-E99</f>
        <v>0</v>
      </c>
      <c r="H99" s="97">
        <f>D99-F99</f>
        <v>0</v>
      </c>
      <c r="I99" s="87"/>
    </row>
    <row r="100" spans="1:11" x14ac:dyDescent="0.25">
      <c r="A100" s="124" t="s">
        <v>178</v>
      </c>
      <c r="B100" s="135"/>
      <c r="C100" s="126"/>
      <c r="D100" s="127"/>
      <c r="E100" s="126"/>
      <c r="F100" s="128"/>
      <c r="G100" s="126"/>
      <c r="H100" s="128"/>
      <c r="I100" s="87"/>
    </row>
    <row r="101" spans="1:11" x14ac:dyDescent="0.25">
      <c r="A101" s="94" t="s">
        <v>172</v>
      </c>
      <c r="B101" s="121"/>
      <c r="C101" s="85">
        <f>D101*B12*12</f>
        <v>95293.926176399997</v>
      </c>
      <c r="D101" s="138">
        <v>4.41</v>
      </c>
      <c r="E101" s="85">
        <f>F101*12*B12</f>
        <v>95293.926176400011</v>
      </c>
      <c r="F101" s="139">
        <v>4.41</v>
      </c>
      <c r="G101" s="85">
        <f>C101-E101</f>
        <v>0</v>
      </c>
      <c r="H101" s="97">
        <f>D101-F101</f>
        <v>0</v>
      </c>
      <c r="I101" s="87"/>
    </row>
    <row r="102" spans="1:11" ht="15.75" thickBot="1" x14ac:dyDescent="0.3">
      <c r="A102" s="84" t="s">
        <v>109</v>
      </c>
      <c r="B102" s="76"/>
      <c r="C102" s="143"/>
      <c r="D102" s="144"/>
      <c r="E102" s="122"/>
      <c r="F102" s="145"/>
      <c r="G102" s="122"/>
      <c r="H102" s="86"/>
      <c r="I102" s="87"/>
    </row>
    <row r="103" spans="1:11" x14ac:dyDescent="0.25">
      <c r="A103" s="146" t="s">
        <v>115</v>
      </c>
      <c r="B103" s="147"/>
      <c r="C103" s="148">
        <f>C19+C29+C44+C48+C51+C62+C89+C91+C93+C95+C97+C99+C101</f>
        <v>827824.30530000024</v>
      </c>
      <c r="D103" s="149">
        <f>D19+D29+D44+D48+D51+D62+D89+D91+D93+D95+D97+D99+D101</f>
        <v>38.31</v>
      </c>
      <c r="E103" s="150">
        <f>E19+E29+E44+E48+E51+E62+E89+E91+E93+E95+E97+E99+E101</f>
        <v>823911.30504560005</v>
      </c>
      <c r="F103" s="151">
        <f>F19+F29+F44+F48+F51+F62+F89+F91+F93+F95+F97+F99+F101</f>
        <v>38.128860894294206</v>
      </c>
      <c r="G103" s="150">
        <f>C103-E103</f>
        <v>3913.0002544001909</v>
      </c>
      <c r="H103" s="151">
        <f>D103-F103</f>
        <v>0.18113910570579606</v>
      </c>
      <c r="I103" s="24"/>
    </row>
    <row r="104" spans="1:11" ht="15.75" thickBot="1" x14ac:dyDescent="0.3">
      <c r="A104" s="152" t="s">
        <v>116</v>
      </c>
      <c r="B104" s="153"/>
      <c r="C104" s="154"/>
      <c r="D104" s="155"/>
      <c r="E104" s="154"/>
      <c r="F104" s="156"/>
      <c r="G104" s="157"/>
      <c r="H104" s="158"/>
      <c r="I104" s="24"/>
    </row>
    <row r="105" spans="1:11" x14ac:dyDescent="0.25">
      <c r="A105" s="159" t="s">
        <v>110</v>
      </c>
      <c r="B105" s="76"/>
      <c r="C105" s="160">
        <f>C107+C110+C113+C119+C116</f>
        <v>112796.8922088</v>
      </c>
      <c r="D105" s="160">
        <f>D107+D110+D113+D119+D116</f>
        <v>5.22</v>
      </c>
      <c r="E105" s="143">
        <f>E107+E110+E113+E119+E116</f>
        <v>75960.789999999994</v>
      </c>
      <c r="F105" s="161">
        <f>F107+F110+F113+F119+F116</f>
        <v>3.5153036226034011</v>
      </c>
      <c r="G105" s="122">
        <f>C105-E105</f>
        <v>36836.102208800003</v>
      </c>
      <c r="H105" s="86">
        <f>D105-F105</f>
        <v>1.7046963773965986</v>
      </c>
      <c r="I105" s="24"/>
    </row>
    <row r="106" spans="1:11" x14ac:dyDescent="0.25">
      <c r="A106" s="159"/>
      <c r="B106" s="76"/>
      <c r="C106" s="143"/>
      <c r="D106" s="160"/>
      <c r="E106" s="122"/>
      <c r="F106" s="161"/>
      <c r="G106" s="122"/>
      <c r="H106" s="86"/>
      <c r="I106" s="24"/>
    </row>
    <row r="107" spans="1:11" x14ac:dyDescent="0.25">
      <c r="A107" s="129" t="s">
        <v>111</v>
      </c>
      <c r="B107" s="121" t="s">
        <v>100</v>
      </c>
      <c r="C107" s="85">
        <f>D107*B12*12</f>
        <v>76710.530141999989</v>
      </c>
      <c r="D107" s="138">
        <v>3.55</v>
      </c>
      <c r="E107" s="85">
        <v>42049.2</v>
      </c>
      <c r="F107" s="139">
        <f>E107/12/B12</f>
        <v>1.9459474432476931</v>
      </c>
      <c r="G107" s="85">
        <f>C107-E107</f>
        <v>34661.330141999992</v>
      </c>
      <c r="H107" s="97">
        <f>D107-F107</f>
        <v>1.6040525567523067</v>
      </c>
      <c r="I107" s="162"/>
      <c r="K107" s="2"/>
    </row>
    <row r="108" spans="1:11" x14ac:dyDescent="0.25">
      <c r="A108" s="133" t="s">
        <v>88</v>
      </c>
      <c r="B108" s="76"/>
      <c r="C108" s="143"/>
      <c r="D108" s="160"/>
      <c r="E108" s="122"/>
      <c r="F108" s="86"/>
      <c r="G108" s="122"/>
      <c r="H108" s="86"/>
      <c r="I108" s="162"/>
      <c r="K108" s="2"/>
    </row>
    <row r="109" spans="1:11" x14ac:dyDescent="0.25">
      <c r="A109" s="133" t="s">
        <v>99</v>
      </c>
      <c r="B109" s="76"/>
      <c r="C109" s="143"/>
      <c r="D109" s="160"/>
      <c r="E109" s="122"/>
      <c r="F109" s="86"/>
      <c r="G109" s="122"/>
      <c r="H109" s="86"/>
      <c r="I109" s="24"/>
    </row>
    <row r="110" spans="1:11" x14ac:dyDescent="0.25">
      <c r="A110" s="163" t="s">
        <v>121</v>
      </c>
      <c r="B110" s="121" t="s">
        <v>122</v>
      </c>
      <c r="C110" s="85">
        <f>D110*B12*12</f>
        <v>0</v>
      </c>
      <c r="D110" s="138">
        <v>0</v>
      </c>
      <c r="E110" s="85">
        <f>F110*12*1800.7</f>
        <v>0</v>
      </c>
      <c r="F110" s="139">
        <v>0</v>
      </c>
      <c r="G110" s="85">
        <f>C110-E110</f>
        <v>0</v>
      </c>
      <c r="H110" s="97">
        <f>D110-F110</f>
        <v>0</v>
      </c>
      <c r="I110" s="24"/>
    </row>
    <row r="111" spans="1:11" x14ac:dyDescent="0.25">
      <c r="A111" s="164" t="s">
        <v>173</v>
      </c>
      <c r="B111" s="76" t="s">
        <v>123</v>
      </c>
      <c r="C111" s="143"/>
      <c r="D111" s="160"/>
      <c r="E111" s="122"/>
      <c r="F111" s="86"/>
      <c r="G111" s="122"/>
      <c r="H111" s="86"/>
      <c r="I111" s="24"/>
    </row>
    <row r="112" spans="1:11" x14ac:dyDescent="0.25">
      <c r="A112" s="164" t="s">
        <v>174</v>
      </c>
      <c r="B112" s="135"/>
      <c r="C112" s="143"/>
      <c r="D112" s="160"/>
      <c r="E112" s="122"/>
      <c r="F112" s="86"/>
      <c r="G112" s="122"/>
      <c r="H112" s="86"/>
      <c r="I112" s="24"/>
    </row>
    <row r="113" spans="1:11" x14ac:dyDescent="0.25">
      <c r="A113" s="163" t="s">
        <v>126</v>
      </c>
      <c r="B113" s="121" t="s">
        <v>122</v>
      </c>
      <c r="C113" s="85">
        <f>D113*B12*12</f>
        <v>4537.8060083999999</v>
      </c>
      <c r="D113" s="138">
        <v>0.21</v>
      </c>
      <c r="E113" s="85">
        <v>4105.59</v>
      </c>
      <c r="F113" s="139">
        <f>E113/12/B12</f>
        <v>0.18999796342197464</v>
      </c>
      <c r="G113" s="85">
        <f>C113-E113</f>
        <v>432.21600839999974</v>
      </c>
      <c r="H113" s="97">
        <f>D113-F113</f>
        <v>2.0002036578025351E-2</v>
      </c>
      <c r="I113" s="162"/>
      <c r="K113" s="2"/>
    </row>
    <row r="114" spans="1:11" x14ac:dyDescent="0.25">
      <c r="A114" s="164" t="s">
        <v>135</v>
      </c>
      <c r="B114" s="76" t="s">
        <v>123</v>
      </c>
      <c r="C114" s="143"/>
      <c r="D114" s="160"/>
      <c r="E114" s="122"/>
      <c r="F114" s="86"/>
      <c r="G114" s="122"/>
      <c r="H114" s="86"/>
      <c r="I114" s="162"/>
    </row>
    <row r="115" spans="1:11" x14ac:dyDescent="0.25">
      <c r="A115" s="165" t="s">
        <v>175</v>
      </c>
      <c r="B115" s="135"/>
      <c r="C115" s="166"/>
      <c r="D115" s="167"/>
      <c r="E115" s="126"/>
      <c r="F115" s="128"/>
      <c r="G115" s="126"/>
      <c r="H115" s="128"/>
      <c r="I115" s="24"/>
    </row>
    <row r="116" spans="1:11" x14ac:dyDescent="0.25">
      <c r="A116" s="164" t="s">
        <v>136</v>
      </c>
      <c r="B116" s="121" t="s">
        <v>122</v>
      </c>
      <c r="C116" s="85">
        <f>D116*B12*12</f>
        <v>7779.0960144000001</v>
      </c>
      <c r="D116" s="138">
        <v>0.36</v>
      </c>
      <c r="E116" s="85">
        <v>6050.23</v>
      </c>
      <c r="F116" s="139">
        <f>E116/12/B12</f>
        <v>0.27999176202069215</v>
      </c>
      <c r="G116" s="85">
        <f>C116-E116</f>
        <v>1728.8660144000005</v>
      </c>
      <c r="H116" s="97">
        <f>D116-F116</f>
        <v>8.0008237979307839E-2</v>
      </c>
      <c r="J116" s="2"/>
      <c r="K116" s="2"/>
    </row>
    <row r="117" spans="1:11" x14ac:dyDescent="0.25">
      <c r="A117" s="164" t="s">
        <v>137</v>
      </c>
      <c r="B117" s="76" t="s">
        <v>123</v>
      </c>
      <c r="C117" s="143"/>
      <c r="D117" s="160"/>
      <c r="E117" s="122"/>
      <c r="F117" s="86"/>
      <c r="G117" s="122"/>
      <c r="H117" s="86"/>
      <c r="J117" s="2"/>
    </row>
    <row r="118" spans="1:11" x14ac:dyDescent="0.25">
      <c r="A118" s="164" t="s">
        <v>175</v>
      </c>
      <c r="B118" s="135"/>
      <c r="C118" s="166"/>
      <c r="D118" s="167"/>
      <c r="E118" s="126"/>
      <c r="F118" s="128"/>
      <c r="G118" s="126"/>
      <c r="H118" s="128"/>
      <c r="I118" s="2"/>
      <c r="J118" s="2"/>
    </row>
    <row r="119" spans="1:11" x14ac:dyDescent="0.25">
      <c r="A119" s="129" t="s">
        <v>138</v>
      </c>
      <c r="B119" s="140" t="s">
        <v>122</v>
      </c>
      <c r="C119" s="85">
        <f>D119*B12*12</f>
        <v>23769.460044000003</v>
      </c>
      <c r="D119" s="160">
        <v>1.1000000000000001</v>
      </c>
      <c r="E119" s="85">
        <v>23755.77</v>
      </c>
      <c r="F119" s="86">
        <f>E119/12/B12</f>
        <v>1.0993664539130412</v>
      </c>
      <c r="G119" s="85">
        <f>C119-E119</f>
        <v>13.690044000002672</v>
      </c>
      <c r="H119" s="97">
        <f>D119-F119</f>
        <v>6.3354608695886938E-4</v>
      </c>
      <c r="J119" s="2"/>
      <c r="K119" s="2"/>
    </row>
    <row r="120" spans="1:11" x14ac:dyDescent="0.25">
      <c r="A120" s="133" t="s">
        <v>124</v>
      </c>
      <c r="B120" s="168" t="s">
        <v>123</v>
      </c>
      <c r="C120" s="143"/>
      <c r="D120" s="160"/>
      <c r="E120" s="122"/>
      <c r="F120" s="86"/>
      <c r="G120" s="122"/>
      <c r="H120" s="86"/>
      <c r="I120" s="24"/>
    </row>
    <row r="121" spans="1:11" ht="15.75" thickBot="1" x14ac:dyDescent="0.3">
      <c r="A121" s="133" t="s">
        <v>125</v>
      </c>
      <c r="B121" s="168" t="s">
        <v>92</v>
      </c>
      <c r="C121" s="143"/>
      <c r="D121" s="160"/>
      <c r="E121" s="122"/>
      <c r="F121" s="86"/>
      <c r="G121" s="122"/>
      <c r="H121" s="86"/>
      <c r="I121" s="24"/>
    </row>
    <row r="122" spans="1:11" x14ac:dyDescent="0.25">
      <c r="A122" s="169" t="s">
        <v>90</v>
      </c>
      <c r="B122" s="68"/>
      <c r="C122" s="170">
        <f>C103+C105</f>
        <v>940621.19750880019</v>
      </c>
      <c r="D122" s="171">
        <f>D103+D105</f>
        <v>43.53</v>
      </c>
      <c r="E122" s="170">
        <f>E103+E105</f>
        <v>899872.09504560009</v>
      </c>
      <c r="F122" s="172">
        <f>F103+F105</f>
        <v>41.644164516897604</v>
      </c>
      <c r="G122" s="150">
        <f>C122-E122</f>
        <v>40749.102463200106</v>
      </c>
      <c r="H122" s="151">
        <f>D122-F122</f>
        <v>1.8858354831023973</v>
      </c>
      <c r="I122" s="24"/>
    </row>
    <row r="123" spans="1:11" ht="15.75" thickBot="1" x14ac:dyDescent="0.3">
      <c r="A123" s="173" t="s">
        <v>117</v>
      </c>
      <c r="B123" s="174"/>
      <c r="C123" s="175"/>
      <c r="D123" s="176"/>
      <c r="E123" s="177"/>
      <c r="F123" s="178"/>
      <c r="G123" s="175"/>
      <c r="H123" s="178"/>
      <c r="I123" s="24"/>
    </row>
    <row r="124" spans="1:11" x14ac:dyDescent="0.25">
      <c r="A124" s="7"/>
      <c r="B124" s="179"/>
      <c r="C124" s="7"/>
      <c r="D124" s="8"/>
      <c r="E124" s="180"/>
      <c r="F124" s="7"/>
      <c r="G124" s="7"/>
      <c r="H124" s="7"/>
      <c r="I124" s="24"/>
    </row>
    <row r="125" spans="1:11" x14ac:dyDescent="0.25">
      <c r="A125" s="7"/>
      <c r="B125" s="179"/>
      <c r="C125" s="180"/>
      <c r="D125" s="8"/>
      <c r="E125" s="180"/>
      <c r="F125" s="7"/>
      <c r="G125" s="7"/>
      <c r="H125" s="7"/>
      <c r="I125" s="24"/>
    </row>
    <row r="126" spans="1:11" x14ac:dyDescent="0.25">
      <c r="A126" s="7"/>
      <c r="B126" s="179"/>
      <c r="C126" s="7"/>
      <c r="D126" s="8"/>
      <c r="E126" s="180"/>
      <c r="F126" s="7"/>
      <c r="G126" s="7"/>
      <c r="H126" s="7"/>
      <c r="I126" s="24"/>
    </row>
    <row r="127" spans="1:11" x14ac:dyDescent="0.25">
      <c r="A127" s="7"/>
      <c r="B127" s="179"/>
      <c r="C127" s="180"/>
      <c r="D127" s="8"/>
      <c r="E127" s="180"/>
      <c r="F127" s="7"/>
      <c r="G127" s="180"/>
      <c r="H127" s="7"/>
      <c r="I127" s="24"/>
    </row>
    <row r="128" spans="1:11" x14ac:dyDescent="0.25">
      <c r="A128" s="7"/>
      <c r="B128" s="179"/>
      <c r="C128" s="7"/>
      <c r="D128" s="8"/>
      <c r="E128" s="180"/>
      <c r="F128" s="7"/>
      <c r="G128" s="7"/>
      <c r="H128" s="7"/>
      <c r="I128" s="24"/>
    </row>
    <row r="129" spans="1:11" x14ac:dyDescent="0.25">
      <c r="A129" s="30"/>
      <c r="B129" s="30"/>
      <c r="C129" s="30"/>
      <c r="D129" s="24"/>
      <c r="E129" s="30"/>
      <c r="F129" s="30"/>
      <c r="G129" s="30"/>
      <c r="H129" s="30"/>
      <c r="I129" s="24"/>
    </row>
    <row r="130" spans="1:11" ht="15.75" x14ac:dyDescent="0.25">
      <c r="A130" s="23" t="s">
        <v>197</v>
      </c>
      <c r="B130" s="23"/>
      <c r="C130" s="23"/>
      <c r="D130" s="24"/>
      <c r="E130" s="23"/>
      <c r="F130" s="23"/>
      <c r="G130" s="23"/>
      <c r="H130" s="23"/>
      <c r="I130" s="24"/>
    </row>
    <row r="131" spans="1:11" ht="15.75" x14ac:dyDescent="0.25">
      <c r="A131" s="23" t="s">
        <v>2</v>
      </c>
      <c r="B131" s="23"/>
      <c r="C131" s="23"/>
      <c r="D131" s="24"/>
      <c r="E131" s="23"/>
      <c r="F131" s="23"/>
      <c r="G131" s="25"/>
      <c r="H131" s="23"/>
      <c r="I131" s="23"/>
    </row>
    <row r="132" spans="1:11" ht="15.75" x14ac:dyDescent="0.25">
      <c r="A132" s="23"/>
      <c r="B132" s="23"/>
      <c r="C132" s="23"/>
      <c r="D132" s="24"/>
      <c r="E132" s="23"/>
      <c r="F132" s="23"/>
      <c r="G132" s="25"/>
      <c r="H132" s="23"/>
      <c r="I132" s="23"/>
    </row>
    <row r="133" spans="1:11" ht="15.75" x14ac:dyDescent="0.25">
      <c r="A133" s="23"/>
      <c r="B133" s="23"/>
      <c r="C133" s="23"/>
      <c r="D133" s="24"/>
      <c r="E133" s="23"/>
      <c r="F133" s="23"/>
      <c r="G133" s="25"/>
      <c r="H133" s="25"/>
      <c r="I133" s="25"/>
    </row>
    <row r="134" spans="1:11" x14ac:dyDescent="0.25">
      <c r="C134" s="2"/>
      <c r="G134" s="2"/>
      <c r="I134" s="2"/>
    </row>
    <row r="135" spans="1:11" x14ac:dyDescent="0.25">
      <c r="G135" s="2"/>
      <c r="I135" s="2"/>
    </row>
    <row r="136" spans="1:11" x14ac:dyDescent="0.25">
      <c r="G136" s="2"/>
      <c r="I136" s="2"/>
    </row>
    <row r="137" spans="1:11" x14ac:dyDescent="0.25">
      <c r="G137" s="2"/>
      <c r="I137" s="2"/>
    </row>
    <row r="138" spans="1:11" x14ac:dyDescent="0.25">
      <c r="G138" s="2"/>
    </row>
    <row r="139" spans="1:11" x14ac:dyDescent="0.25">
      <c r="A139" s="4"/>
      <c r="B139" s="4"/>
      <c r="C139" s="4"/>
      <c r="D139" s="4"/>
      <c r="E139" s="4"/>
      <c r="F139" s="4"/>
      <c r="G139" s="5"/>
      <c r="H139" s="4"/>
      <c r="I139" s="5"/>
      <c r="J139" s="4"/>
      <c r="K139" s="4"/>
    </row>
    <row r="140" spans="1:11" x14ac:dyDescent="0.25">
      <c r="A140" s="6"/>
      <c r="B140" s="7"/>
      <c r="C140" s="8"/>
      <c r="D140" s="7"/>
      <c r="E140" s="9"/>
      <c r="F140" s="10"/>
      <c r="G140" s="4"/>
      <c r="H140" s="5"/>
      <c r="I140" s="5"/>
      <c r="J140" s="4"/>
      <c r="K140" s="4"/>
    </row>
    <row r="141" spans="1:11" x14ac:dyDescent="0.25">
      <c r="A141" s="6"/>
      <c r="B141" s="7"/>
      <c r="C141" s="8"/>
      <c r="D141" s="7"/>
      <c r="E141" s="9"/>
      <c r="F141" s="10"/>
      <c r="G141" s="4"/>
      <c r="H141" s="5"/>
      <c r="I141" s="5"/>
      <c r="J141" s="5"/>
      <c r="K141" s="4"/>
    </row>
    <row r="142" spans="1:11" x14ac:dyDescent="0.25">
      <c r="A142" s="6"/>
      <c r="B142" s="6"/>
      <c r="C142" s="11"/>
      <c r="D142" s="6"/>
      <c r="E142" s="12"/>
      <c r="F142" s="13"/>
      <c r="G142" s="4"/>
      <c r="H142" s="5"/>
      <c r="I142" s="5"/>
      <c r="J142" s="4"/>
      <c r="K142" s="4"/>
    </row>
    <row r="143" spans="1:11" x14ac:dyDescent="0.25">
      <c r="A143" s="6"/>
      <c r="B143" s="6"/>
      <c r="C143" s="11"/>
      <c r="D143" s="6"/>
      <c r="E143" s="12"/>
      <c r="F143" s="13"/>
      <c r="G143" s="4"/>
      <c r="H143" s="5"/>
      <c r="I143" s="5"/>
      <c r="J143" s="4"/>
      <c r="K143" s="4"/>
    </row>
    <row r="144" spans="1:11" x14ac:dyDescent="0.25">
      <c r="A144" s="14"/>
      <c r="B144" s="15"/>
      <c r="C144" s="15"/>
      <c r="D144" s="15"/>
      <c r="E144" s="15"/>
      <c r="F144" s="4"/>
      <c r="G144" s="4"/>
      <c r="H144" s="5"/>
      <c r="I144" s="5"/>
      <c r="J144" s="4"/>
      <c r="K144" s="4"/>
    </row>
    <row r="145" spans="1:11" x14ac:dyDescent="0.25">
      <c r="A145" s="7"/>
      <c r="B145" s="16"/>
      <c r="C145" s="16"/>
      <c r="D145" s="16"/>
      <c r="E145" s="17"/>
      <c r="F145" s="4"/>
      <c r="G145" s="4"/>
      <c r="H145" s="5"/>
      <c r="I145" s="5"/>
      <c r="J145" s="4"/>
      <c r="K145" s="4"/>
    </row>
    <row r="146" spans="1:11" x14ac:dyDescent="0.25">
      <c r="A146" s="18"/>
      <c r="B146" s="18"/>
      <c r="C146" s="18"/>
      <c r="D146" s="18"/>
      <c r="E146" s="19"/>
      <c r="F146" s="4"/>
      <c r="G146" s="4"/>
      <c r="H146" s="5"/>
      <c r="I146" s="5"/>
      <c r="J146" s="4"/>
      <c r="K146" s="4"/>
    </row>
    <row r="147" spans="1:11" x14ac:dyDescent="0.25">
      <c r="A147" s="6"/>
      <c r="B147" s="6"/>
      <c r="C147" s="11"/>
      <c r="D147" s="7"/>
      <c r="E147" s="11"/>
      <c r="F147" s="10"/>
      <c r="G147" s="4"/>
      <c r="H147" s="5"/>
      <c r="I147" s="5"/>
      <c r="J147" s="4"/>
      <c r="K147" s="4"/>
    </row>
    <row r="148" spans="1:11" x14ac:dyDescent="0.25">
      <c r="A148" s="6"/>
      <c r="B148" s="6"/>
      <c r="C148" s="11"/>
      <c r="D148" s="7"/>
      <c r="E148" s="11"/>
      <c r="F148" s="13"/>
      <c r="G148" s="4"/>
      <c r="H148" s="4"/>
      <c r="I148" s="5"/>
      <c r="J148" s="4"/>
      <c r="K148" s="4"/>
    </row>
    <row r="149" spans="1:11" x14ac:dyDescent="0.25">
      <c r="A149" s="18"/>
      <c r="B149" s="18"/>
      <c r="C149" s="18"/>
      <c r="D149" s="18"/>
      <c r="E149" s="18"/>
      <c r="F149" s="4"/>
      <c r="G149" s="4"/>
      <c r="H149" s="4"/>
      <c r="I149" s="5"/>
      <c r="J149" s="4"/>
      <c r="K149" s="4"/>
    </row>
    <row r="150" spans="1:11" x14ac:dyDescent="0.25">
      <c r="A150" s="4"/>
      <c r="B150" s="4"/>
      <c r="C150" s="4"/>
      <c r="D150" s="4"/>
      <c r="E150" s="4"/>
      <c r="F150" s="4"/>
      <c r="G150" s="4"/>
      <c r="H150" s="4"/>
      <c r="I150" s="5"/>
      <c r="J150" s="4"/>
      <c r="K150" s="4"/>
    </row>
    <row r="151" spans="1:11" x14ac:dyDescent="0.25">
      <c r="A151" s="4"/>
      <c r="B151" s="4"/>
      <c r="C151" s="4"/>
      <c r="D151" s="4"/>
      <c r="E151" s="4"/>
      <c r="F151" s="4"/>
      <c r="G151" s="20"/>
      <c r="H151" s="4"/>
      <c r="I151" s="4"/>
      <c r="J151" s="4"/>
      <c r="K151" s="4"/>
    </row>
    <row r="152" spans="1:11" x14ac:dyDescent="0.25">
      <c r="G152" s="2"/>
      <c r="I152" s="181"/>
    </row>
    <row r="153" spans="1:11" x14ac:dyDescent="0.25">
      <c r="G153" s="2"/>
      <c r="H153" s="2"/>
      <c r="I153" s="2"/>
    </row>
    <row r="154" spans="1:11" x14ac:dyDescent="0.25">
      <c r="G154" s="2"/>
      <c r="H154" s="2"/>
      <c r="I154" s="2"/>
    </row>
    <row r="155" spans="1:11" x14ac:dyDescent="0.25">
      <c r="G155" s="181"/>
      <c r="I155" s="2"/>
    </row>
    <row r="156" spans="1:11" x14ac:dyDescent="0.25">
      <c r="G156" s="181"/>
      <c r="I156" s="2"/>
    </row>
    <row r="158" spans="1:11" x14ac:dyDescent="0.25">
      <c r="G158" s="123"/>
    </row>
    <row r="159" spans="1:11" x14ac:dyDescent="0.25">
      <c r="G159" s="2"/>
    </row>
    <row r="160" spans="1:11" x14ac:dyDescent="0.25">
      <c r="G160" s="2"/>
    </row>
    <row r="161" spans="7:8" x14ac:dyDescent="0.25">
      <c r="G161" s="2"/>
      <c r="H161" s="2"/>
    </row>
    <row r="162" spans="7:8" x14ac:dyDescent="0.25">
      <c r="G162" s="2"/>
    </row>
    <row r="163" spans="7:8" x14ac:dyDescent="0.25">
      <c r="G163" s="2"/>
    </row>
    <row r="165" spans="7:8" x14ac:dyDescent="0.25">
      <c r="G165" s="181"/>
    </row>
    <row r="166" spans="7:8" x14ac:dyDescent="0.25">
      <c r="G166" s="2"/>
    </row>
    <row r="167" spans="7:8" x14ac:dyDescent="0.25">
      <c r="G167" s="2"/>
    </row>
    <row r="168" spans="7:8" x14ac:dyDescent="0.25">
      <c r="G168" s="181"/>
    </row>
    <row r="170" spans="7:8" x14ac:dyDescent="0.25">
      <c r="G170" s="181"/>
    </row>
    <row r="171" spans="7:8" x14ac:dyDescent="0.25">
      <c r="G171" s="181"/>
    </row>
    <row r="174" spans="7:8" x14ac:dyDescent="0.25">
      <c r="G174" s="2"/>
    </row>
    <row r="175" spans="7:8" x14ac:dyDescent="0.25">
      <c r="G175" s="181"/>
    </row>
    <row r="176" spans="7:8" x14ac:dyDescent="0.25">
      <c r="G176" s="181"/>
    </row>
  </sheetData>
  <pageMargins left="0" right="0" top="0" bottom="0" header="0.31496062992125984" footer="0.31496062992125984"/>
  <pageSetup paperSize="9" scale="3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2025-03-24T01:52:09Z</dcterms:modified>
</cp:coreProperties>
</file>